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8315" windowHeight="11655" activeTab="1"/>
  </bookViews>
  <sheets>
    <sheet name="총괄" sheetId="3" r:id="rId1"/>
    <sheet name="수입지출총괄사항" sheetId="1" r:id="rId2"/>
    <sheet name="수입세부사항" sheetId="6" r:id="rId3"/>
    <sheet name="지출세부사항" sheetId="7" r:id="rId4"/>
    <sheet name="헌성금및이사회비" sheetId="9" r:id="rId5"/>
    <sheet name="2016년 제향찬조금명단" sheetId="4" r:id="rId6"/>
    <sheet name="2016년기와헌성자명단" sheetId="5" r:id="rId7"/>
    <sheet name="이사회비" sheetId="8" r:id="rId8"/>
  </sheets>
  <calcPr calcId="124519"/>
</workbook>
</file>

<file path=xl/calcChain.xml><?xml version="1.0" encoding="utf-8"?>
<calcChain xmlns="http://schemas.openxmlformats.org/spreadsheetml/2006/main">
  <c r="E33" i="1"/>
  <c r="E32" s="1"/>
  <c r="E74" i="7"/>
  <c r="E86" i="1"/>
  <c r="E80"/>
  <c r="E77"/>
  <c r="E76" s="1"/>
  <c r="E75" s="1"/>
  <c r="E74"/>
  <c r="E71"/>
  <c r="E70" s="1"/>
  <c r="E69" s="1"/>
  <c r="E68"/>
  <c r="E64"/>
  <c r="E61"/>
  <c r="E60" s="1"/>
  <c r="E59" s="1"/>
  <c r="E58"/>
  <c r="E57" s="1"/>
  <c r="E56"/>
  <c r="E55" s="1"/>
  <c r="E54"/>
  <c r="E53"/>
  <c r="E52"/>
  <c r="E51"/>
  <c r="E50" s="1"/>
  <c r="E49"/>
  <c r="E46"/>
  <c r="E45" s="1"/>
  <c r="E31"/>
  <c r="E28"/>
  <c r="E31" i="7"/>
  <c r="E29"/>
  <c r="E14" i="6"/>
  <c r="E25" i="7"/>
  <c r="E15"/>
  <c r="F8" i="1"/>
  <c r="F12"/>
  <c r="F18"/>
  <c r="E17"/>
  <c r="F17" s="1"/>
  <c r="E15" i="6"/>
  <c r="E13" i="1" s="1"/>
  <c r="F13" s="1"/>
  <c r="B3" i="9"/>
  <c r="B3" i="8"/>
  <c r="D10" i="1"/>
  <c r="E77" i="7"/>
  <c r="E76" s="1"/>
  <c r="E75" s="1"/>
  <c r="D76"/>
  <c r="F75"/>
  <c r="D75"/>
  <c r="E73"/>
  <c r="E72" s="1"/>
  <c r="D73"/>
  <c r="D72" s="1"/>
  <c r="F72"/>
  <c r="E71"/>
  <c r="E70" s="1"/>
  <c r="E69" s="1"/>
  <c r="D70"/>
  <c r="D69" s="1"/>
  <c r="F69"/>
  <c r="E68"/>
  <c r="E67" s="1"/>
  <c r="E66" s="1"/>
  <c r="D67"/>
  <c r="D66" s="1"/>
  <c r="F66"/>
  <c r="E65"/>
  <c r="E64" s="1"/>
  <c r="E63" s="1"/>
  <c r="D64"/>
  <c r="D63" s="1"/>
  <c r="F63"/>
  <c r="E62"/>
  <c r="E61" s="1"/>
  <c r="E60" s="1"/>
  <c r="D61"/>
  <c r="F60"/>
  <c r="D60"/>
  <c r="D58"/>
  <c r="E57"/>
  <c r="D57"/>
  <c r="E55"/>
  <c r="E54" s="1"/>
  <c r="E53" s="1"/>
  <c r="D54"/>
  <c r="F53"/>
  <c r="D53"/>
  <c r="E51"/>
  <c r="E50" s="1"/>
  <c r="E49" s="1"/>
  <c r="D50"/>
  <c r="D49" s="1"/>
  <c r="F49"/>
  <c r="E43"/>
  <c r="E42" s="1"/>
  <c r="D42"/>
  <c r="E40"/>
  <c r="E39" s="1"/>
  <c r="D39"/>
  <c r="E37"/>
  <c r="E34"/>
  <c r="D28"/>
  <c r="E24"/>
  <c r="D24"/>
  <c r="F23"/>
  <c r="E14"/>
  <c r="E13" s="1"/>
  <c r="D14"/>
  <c r="D13" s="1"/>
  <c r="F13"/>
  <c r="E11"/>
  <c r="E10" s="1"/>
  <c r="D11"/>
  <c r="F10"/>
  <c r="D10"/>
  <c r="E8"/>
  <c r="E7" s="1"/>
  <c r="E6" s="1"/>
  <c r="D7"/>
  <c r="F6"/>
  <c r="D6"/>
  <c r="F5"/>
  <c r="E18" i="6"/>
  <c r="D18"/>
  <c r="E17"/>
  <c r="D17"/>
  <c r="E16"/>
  <c r="E14" i="1" s="1"/>
  <c r="F14" s="1"/>
  <c r="E11" i="6"/>
  <c r="E11" i="1" s="1"/>
  <c r="F11" s="1"/>
  <c r="D10" i="6"/>
  <c r="D9" s="1"/>
  <c r="E7"/>
  <c r="E6" s="1"/>
  <c r="D7"/>
  <c r="D6" s="1"/>
  <c r="F86" i="1"/>
  <c r="E85"/>
  <c r="E84" s="1"/>
  <c r="D85"/>
  <c r="D84" s="1"/>
  <c r="F84"/>
  <c r="E82"/>
  <c r="E81" s="1"/>
  <c r="D82"/>
  <c r="F81"/>
  <c r="D81"/>
  <c r="F80"/>
  <c r="E79"/>
  <c r="E78" s="1"/>
  <c r="D79"/>
  <c r="D78" s="1"/>
  <c r="F78"/>
  <c r="F77"/>
  <c r="D76"/>
  <c r="F75"/>
  <c r="D75"/>
  <c r="F74"/>
  <c r="E73"/>
  <c r="E72" s="1"/>
  <c r="D73"/>
  <c r="D72" s="1"/>
  <c r="F72"/>
  <c r="F71"/>
  <c r="D70"/>
  <c r="F69"/>
  <c r="D69"/>
  <c r="F68"/>
  <c r="D67"/>
  <c r="D66" s="1"/>
  <c r="F64"/>
  <c r="D63"/>
  <c r="F62"/>
  <c r="D62"/>
  <c r="F61"/>
  <c r="D60"/>
  <c r="F59"/>
  <c r="D59"/>
  <c r="F58"/>
  <c r="D57"/>
  <c r="F56"/>
  <c r="D55"/>
  <c r="F54"/>
  <c r="F53"/>
  <c r="F52"/>
  <c r="F51"/>
  <c r="D50"/>
  <c r="F49"/>
  <c r="F47"/>
  <c r="D46"/>
  <c r="F45"/>
  <c r="D33"/>
  <c r="D32" s="1"/>
  <c r="F32"/>
  <c r="F31"/>
  <c r="E30"/>
  <c r="E29" s="1"/>
  <c r="D30"/>
  <c r="F29"/>
  <c r="D29"/>
  <c r="F28"/>
  <c r="E27"/>
  <c r="E26" s="1"/>
  <c r="D27"/>
  <c r="D26" s="1"/>
  <c r="F26"/>
  <c r="E28" i="7" l="1"/>
  <c r="E15" i="1"/>
  <c r="E23" i="7"/>
  <c r="E5" s="1"/>
  <c r="D23"/>
  <c r="D5"/>
  <c r="D45" i="1"/>
  <c r="E10" i="6"/>
  <c r="D25" i="1"/>
  <c r="E25"/>
  <c r="F34"/>
  <c r="F6" i="6"/>
  <c r="F5" s="1"/>
  <c r="D5"/>
  <c r="D6" i="3" l="1"/>
  <c r="E9" i="6"/>
  <c r="E9" i="1" s="1"/>
  <c r="B6" i="3" s="1"/>
  <c r="C6" s="1"/>
  <c r="E10" i="1"/>
  <c r="E5" i="6"/>
  <c r="F25" i="1"/>
  <c r="C4" i="4"/>
  <c r="C5" i="5"/>
  <c r="E16" i="1" l="1"/>
  <c r="D16"/>
  <c r="D15" l="1"/>
  <c r="E7" l="1"/>
  <c r="D7"/>
  <c r="D6" l="1"/>
  <c r="E6"/>
  <c r="D9" l="1"/>
  <c r="E5"/>
  <c r="E6" i="3" s="1"/>
  <c r="D5" i="1" l="1"/>
  <c r="F5" s="1"/>
</calcChain>
</file>

<file path=xl/sharedStrings.xml><?xml version="1.0" encoding="utf-8"?>
<sst xmlns="http://schemas.openxmlformats.org/spreadsheetml/2006/main" count="604" uniqueCount="464">
  <si>
    <t>과 목</t>
  </si>
  <si>
    <t>산 출 기 초 (원)</t>
  </si>
  <si>
    <t>관</t>
  </si>
  <si>
    <t>항</t>
  </si>
  <si>
    <t>목</t>
  </si>
  <si>
    <t>이 월 금</t>
  </si>
  <si>
    <t>이월금</t>
  </si>
  <si>
    <t>성 금 수 입</t>
  </si>
  <si>
    <t>헌 성 금</t>
  </si>
  <si>
    <t>제향찬조금</t>
  </si>
  <si>
    <t>기 타 수 입</t>
  </si>
  <si>
    <t>기타수입</t>
  </si>
  <si>
    <t>이자수입</t>
  </si>
  <si>
    <t>합 계</t>
  </si>
  <si>
    <t>▣ 수  입</t>
    <phoneticPr fontId="4" type="noConversion"/>
  </si>
  <si>
    <t>사 업 비</t>
  </si>
  <si>
    <t>제 향 비</t>
  </si>
  <si>
    <t>종 사 연 구 비</t>
  </si>
  <si>
    <t>종사연구비</t>
  </si>
  <si>
    <t>관 리 비</t>
  </si>
  <si>
    <t>인 건 비</t>
  </si>
  <si>
    <t>복리후생비</t>
  </si>
  <si>
    <t>수 용 비</t>
  </si>
  <si>
    <t>사 무 비</t>
  </si>
  <si>
    <t>소모품비</t>
  </si>
  <si>
    <t>우편통신비</t>
  </si>
  <si>
    <t>수 수 료</t>
  </si>
  <si>
    <t>수도광열비</t>
  </si>
  <si>
    <t>회 의 비</t>
  </si>
  <si>
    <t>홍 보 비</t>
  </si>
  <si>
    <t>광고비</t>
  </si>
  <si>
    <t>업 무 추 진 비</t>
  </si>
  <si>
    <t>업무추진비</t>
  </si>
  <si>
    <t>여 비 교 통 비</t>
  </si>
  <si>
    <t>여비교통비</t>
  </si>
  <si>
    <t>․ 도외출장비</t>
  </si>
  <si>
    <t>수 선 비</t>
  </si>
  <si>
    <t>수선비</t>
  </si>
  <si>
    <t>기 타 잡 비</t>
  </si>
  <si>
    <t>기타잡비</t>
  </si>
  <si>
    <t>잡 비</t>
  </si>
  <si>
    <t>예 비 비</t>
  </si>
  <si>
    <t>예비비</t>
  </si>
  <si>
    <t>총       계</t>
    <phoneticPr fontId="4" type="noConversion"/>
  </si>
  <si>
    <t>▣ 지  출</t>
    <phoneticPr fontId="4" type="noConversion"/>
  </si>
  <si>
    <t>예산액</t>
    <phoneticPr fontId="4" type="noConversion"/>
  </si>
  <si>
    <t>제 향 비</t>
    <phoneticPr fontId="4" type="noConversion"/>
  </si>
  <si>
    <t>급 여</t>
    <phoneticPr fontId="4" type="noConversion"/>
  </si>
  <si>
    <t>제세공과금</t>
    <phoneticPr fontId="4" type="noConversion"/>
  </si>
  <si>
    <t>제세공과금</t>
    <phoneticPr fontId="4" type="noConversion"/>
  </si>
  <si>
    <t>적립금</t>
    <phoneticPr fontId="4" type="noConversion"/>
  </si>
  <si>
    <t>자산 적립금</t>
    <phoneticPr fontId="4" type="noConversion"/>
  </si>
  <si>
    <t>자산적립금</t>
    <phoneticPr fontId="4" type="noConversion"/>
  </si>
  <si>
    <t>헌성금은 자산적립금으로 입금</t>
    <phoneticPr fontId="4" type="noConversion"/>
  </si>
  <si>
    <t>2016년도</t>
    <phoneticPr fontId="4" type="noConversion"/>
  </si>
  <si>
    <t>․ 건승원대제 헌성금</t>
    <phoneticPr fontId="4" type="noConversion"/>
  </si>
  <si>
    <t>․ 예금이자</t>
    <phoneticPr fontId="4" type="noConversion"/>
  </si>
  <si>
    <t>․ 항목존치</t>
    <phoneticPr fontId="4" type="noConversion"/>
  </si>
  <si>
    <t>세부집행액</t>
    <phoneticPr fontId="4" type="noConversion"/>
  </si>
  <si>
    <t>순위</t>
  </si>
  <si>
    <t>헌 성 자</t>
  </si>
  <si>
    <t>금 액</t>
  </si>
  <si>
    <t>주 소</t>
  </si>
  <si>
    <t>비 고</t>
  </si>
  <si>
    <t>합계</t>
    <phoneticPr fontId="4" type="noConversion"/>
  </si>
  <si>
    <t>주)한라산소주</t>
  </si>
  <si>
    <t>(대표 현재웅)</t>
  </si>
  <si>
    <t>주)제주개발공사</t>
  </si>
  <si>
    <t>(사장 김영철)</t>
  </si>
  <si>
    <t>만월도량</t>
  </si>
  <si>
    <t xml:space="preserve">2016년도 헌성자 명단
</t>
    <phoneticPr fontId="4" type="noConversion"/>
  </si>
  <si>
    <t>비   품  비</t>
    <phoneticPr fontId="4" type="noConversion"/>
  </si>
  <si>
    <t>비  품  비</t>
    <phoneticPr fontId="4" type="noConversion"/>
  </si>
  <si>
    <t>비 품 비</t>
    <phoneticPr fontId="4" type="noConversion"/>
  </si>
  <si>
    <t>기와 헌성자 명부</t>
    <phoneticPr fontId="4" type="noConversion"/>
  </si>
  <si>
    <t>(단위 : 만원)</t>
    <phoneticPr fontId="4" type="noConversion"/>
  </si>
  <si>
    <t>번호</t>
    <phoneticPr fontId="4" type="noConversion"/>
  </si>
  <si>
    <t>성명</t>
    <phoneticPr fontId="4" type="noConversion"/>
  </si>
  <si>
    <t>금액</t>
    <phoneticPr fontId="4" type="noConversion"/>
  </si>
  <si>
    <t>총계</t>
    <phoneticPr fontId="4" type="noConversion"/>
  </si>
  <si>
    <t>․ 기와헌성금</t>
    <phoneticPr fontId="4" type="noConversion"/>
  </si>
  <si>
    <t>양 동 일</t>
  </si>
  <si>
    <t>광주시 남구 봉선1로 62길 8</t>
  </si>
  <si>
    <t>양 정 성</t>
  </si>
  <si>
    <t>양 광 호</t>
  </si>
  <si>
    <t>제주시 기와5길 159-8</t>
  </si>
  <si>
    <t>양 대 년</t>
  </si>
  <si>
    <t>서귀포시 중산간동로 8045-6</t>
  </si>
  <si>
    <t>양 사 순</t>
  </si>
  <si>
    <t>제주시 고마로 5길 24-12</t>
  </si>
  <si>
    <t>양 한 진</t>
  </si>
  <si>
    <t>양 군 선</t>
  </si>
  <si>
    <t>제주시 한림읍 한림로 41길 9-1</t>
  </si>
  <si>
    <t>천호공파종친회</t>
  </si>
  <si>
    <t>양 원 찬</t>
  </si>
  <si>
    <t>서울시 강남구 학동로 309, 7층호</t>
  </si>
  <si>
    <t>서귀포시종친회</t>
  </si>
  <si>
    <t>한라군대종회</t>
  </si>
  <si>
    <t>남원읍종친회</t>
  </si>
  <si>
    <t>양 방 욱</t>
  </si>
  <si>
    <t>서귀포시 동문동로53번길 4</t>
  </si>
  <si>
    <t>양 영 종</t>
  </si>
  <si>
    <t>제주시 노형로 359</t>
  </si>
  <si>
    <t>양 인</t>
  </si>
  <si>
    <t>전남 영암군 덕진면 당암길 6-7</t>
  </si>
  <si>
    <t>양 승 문</t>
  </si>
  <si>
    <t>제주시 신대로 10길 23</t>
  </si>
  <si>
    <t>양 전 형</t>
  </si>
  <si>
    <t>제주시 오남로 6길 16</t>
  </si>
  <si>
    <t>양 중 선</t>
  </si>
  <si>
    <t>제주시 애월읍 하귀7길 30-6</t>
  </si>
  <si>
    <t>청년회총본부</t>
  </si>
  <si>
    <t>양 형 춘</t>
  </si>
  <si>
    <t>전북 군산시 대야면 대야관통로 57</t>
  </si>
  <si>
    <t>예촌계종친회</t>
  </si>
  <si>
    <t>남원읍청년회</t>
  </si>
  <si>
    <t>제주시종친회</t>
  </si>
  <si>
    <t>제주부씨대종회</t>
  </si>
  <si>
    <t>(회장 부삼환)</t>
  </si>
  <si>
    <t>고씨종문회총본부</t>
  </si>
  <si>
    <t>(회장 고시홍)</t>
  </si>
  <si>
    <t>여성종친회</t>
  </si>
  <si>
    <t>연동계종친회</t>
  </si>
  <si>
    <t>사직공파종친회</t>
  </si>
  <si>
    <t>양 원 호</t>
  </si>
  <si>
    <t>제주시 원노형3길 30</t>
  </si>
  <si>
    <t>양 봉 규</t>
  </si>
  <si>
    <t>제주시 용남2길 24-1</t>
  </si>
  <si>
    <t>수의부위공계문중회</t>
  </si>
  <si>
    <t>삼성사재단</t>
  </si>
  <si>
    <t>(이사장 부만근)</t>
  </si>
  <si>
    <t>유 영 희</t>
  </si>
  <si>
    <t>양 창 헌</t>
  </si>
  <si>
    <t>제주시 연화로 25, 203/404</t>
  </si>
  <si>
    <t>양 대 성</t>
  </si>
  <si>
    <t>제주시 과원북2길 12, 505/103</t>
  </si>
  <si>
    <t>중랑장공파종친회</t>
  </si>
  <si>
    <t>양 승 배</t>
  </si>
  <si>
    <t>서귀포시 남원읍 한신로 247-3</t>
  </si>
  <si>
    <t>양 승 학</t>
  </si>
  <si>
    <t>서울시 성동구 금호로 15, 104/1804</t>
  </si>
  <si>
    <t>부씨청년회</t>
  </si>
  <si>
    <t>(회장 부재완)</t>
  </si>
  <si>
    <t>한림읍청년회</t>
  </si>
  <si>
    <t>양 창 종</t>
  </si>
  <si>
    <t>제주시 애월읍 광령8길 9-11</t>
  </si>
  <si>
    <t>애월읍종친회</t>
  </si>
  <si>
    <t>양 재 순</t>
  </si>
  <si>
    <t>제주시 남녕로 4길 43, 3층</t>
  </si>
  <si>
    <t>남지당계종친회</t>
  </si>
  <si>
    <t>양 문 희</t>
  </si>
  <si>
    <t>서귀포시 천제연로 239, 114/106</t>
  </si>
  <si>
    <t>한림읍종친회</t>
  </si>
  <si>
    <t>양 동 진</t>
  </si>
  <si>
    <t>서귀포시 중정로 91번길 7</t>
  </si>
  <si>
    <t>양 보 현</t>
  </si>
  <si>
    <t>양 봉 해</t>
  </si>
  <si>
    <t>제주시 서사로 106</t>
  </si>
  <si>
    <t>양 군 효</t>
  </si>
  <si>
    <t>제주시 조천읍 곱은달길 22-4</t>
  </si>
  <si>
    <t>양 홍 범</t>
  </si>
  <si>
    <t>제주시 도남로 59-4</t>
  </si>
  <si>
    <t>양 도 욱</t>
  </si>
  <si>
    <t>양 정 하</t>
  </si>
  <si>
    <t>제주시 노형7길 10, 501호</t>
  </si>
  <si>
    <t>양 봉 기</t>
  </si>
  <si>
    <t>제주시 국기로 14, 101/1003</t>
  </si>
  <si>
    <t>양 동 욱</t>
  </si>
  <si>
    <t>제주시 고사무루길 30, 601호</t>
  </si>
  <si>
    <t>양 봉 진</t>
  </si>
  <si>
    <t>서귀포시 동홍중앙로66번길 36-7</t>
  </si>
  <si>
    <t>재단이사</t>
  </si>
  <si>
    <t>양 주 희</t>
  </si>
  <si>
    <t>제주시 신산로 83-2, 202호</t>
  </si>
  <si>
    <t>와룡계종친회</t>
  </si>
  <si>
    <t>한단이계종친회</t>
  </si>
  <si>
    <t>양 동 순</t>
  </si>
  <si>
    <t>양 회 안</t>
  </si>
  <si>
    <t>양 우 철</t>
  </si>
  <si>
    <t>제주시 월랑로 6길 42, 803호</t>
  </si>
  <si>
    <t>양 영 조</t>
  </si>
  <si>
    <t>제주시 만덕로 3길 26, 105/705</t>
  </si>
  <si>
    <t>양 방 규</t>
  </si>
  <si>
    <t>제주시 중앙로 359, 602호</t>
  </si>
  <si>
    <t>양 동 현</t>
  </si>
  <si>
    <t>양 두 길</t>
  </si>
  <si>
    <t>제주시 도령북길 11, 201호</t>
  </si>
  <si>
    <t>양 동 식</t>
  </si>
  <si>
    <t>양 희 준</t>
  </si>
  <si>
    <t>제주시 한림읍 한림로 17길 12</t>
  </si>
  <si>
    <t>양 일 태</t>
  </si>
  <si>
    <t>광주시 남구 월광길 15</t>
  </si>
  <si>
    <t>양 경 승</t>
  </si>
  <si>
    <t>전남 나주시 남평읍 남평2로 9-1</t>
  </si>
  <si>
    <t>양 동 안</t>
  </si>
  <si>
    <t>광주시 동구 동계로 10번길 7</t>
  </si>
  <si>
    <t>양 의 철</t>
  </si>
  <si>
    <t>제주시 애월읍 중산간서로 5512</t>
  </si>
  <si>
    <t>양 재 홍</t>
  </si>
  <si>
    <t>제주시 한림읍 명랑로 49, 나/103</t>
  </si>
  <si>
    <t>양 영 부</t>
  </si>
  <si>
    <t>제주시 중앙로 12길 34, 501호</t>
  </si>
  <si>
    <t>양 건 홍</t>
  </si>
  <si>
    <t>제주시 용마로 19-2</t>
  </si>
  <si>
    <t>양 명 익</t>
  </si>
  <si>
    <t>서귀포시 안덕면 화순로 48-22</t>
  </si>
  <si>
    <t>양 평 산</t>
  </si>
  <si>
    <t>양 성 록</t>
  </si>
  <si>
    <t>서귀포시 안덕면 화순중앙로 43</t>
  </si>
  <si>
    <t>서귀포시 안덕면 화순로 7</t>
  </si>
  <si>
    <t>양 창 행</t>
  </si>
  <si>
    <t>제주시 정든9길 32-4</t>
  </si>
  <si>
    <t>삼다수</t>
  </si>
  <si>
    <t>소주 外</t>
  </si>
  <si>
    <t>삼성사 초헌관</t>
    <phoneticPr fontId="4" type="noConversion"/>
  </si>
  <si>
    <t>광덕전 초헌관</t>
    <phoneticPr fontId="4" type="noConversion"/>
  </si>
  <si>
    <t>서울시 송파구 송파대로 507 잠실아파트 520/601</t>
    <phoneticPr fontId="4" type="noConversion"/>
  </si>
  <si>
    <t>영경사 초헌관</t>
    <phoneticPr fontId="4" type="noConversion"/>
  </si>
  <si>
    <t>광덕전 아헌관</t>
    <phoneticPr fontId="4" type="noConversion"/>
  </si>
  <si>
    <t>영경사 아헌관</t>
    <phoneticPr fontId="4" type="noConversion"/>
  </si>
  <si>
    <t>광덕전 종헌관</t>
    <phoneticPr fontId="4" type="noConversion"/>
  </si>
  <si>
    <t>제주시 광평중길 65-1, 703/102 (노형동, 뜨레모아7차)</t>
    <phoneticPr fontId="4" type="noConversion"/>
  </si>
  <si>
    <t>영경사 종헌관</t>
    <phoneticPr fontId="4" type="noConversion"/>
  </si>
  <si>
    <t>제주시 아란9길 22, 106/504 (회장 구하)</t>
    <phoneticPr fontId="4" type="noConversion"/>
  </si>
  <si>
    <t>종회총본부 상임고문</t>
    <phoneticPr fontId="4" type="noConversion"/>
  </si>
  <si>
    <t>서귀포시 중산간동로 8045-6 (회장 대년)</t>
    <phoneticPr fontId="4" type="noConversion"/>
  </si>
  <si>
    <t>광주시 서구 쌍학로 47, 101/1111 (회장 회정)</t>
    <phoneticPr fontId="4" type="noConversion"/>
  </si>
  <si>
    <t>서귀포시 남원읍 신례로 268-2 (회장 용식)</t>
    <phoneticPr fontId="4" type="noConversion"/>
  </si>
  <si>
    <t>종회총본부 이 사</t>
    <phoneticPr fontId="4" type="noConversion"/>
  </si>
  <si>
    <t>제주시 신성로 91, 306호 (회장 문혁)</t>
    <phoneticPr fontId="4" type="noConversion"/>
  </si>
  <si>
    <t>서귀포시 남원읍 태위로 793 (회장 순명)</t>
    <phoneticPr fontId="4" type="noConversion"/>
  </si>
  <si>
    <t>서귀포시 남원읍 신례중앙로 24번길 5-8 (회장 윤문)</t>
    <phoneticPr fontId="4" type="noConversion"/>
  </si>
  <si>
    <t>제주시 정든5길 25-1 (회장 행순)</t>
    <phoneticPr fontId="4" type="noConversion"/>
  </si>
  <si>
    <t>제주시 연화로 25, 204/601 (회장 순강)</t>
    <phoneticPr fontId="4" type="noConversion"/>
  </si>
  <si>
    <t>제주시 신광로 6길 25, B/503 (회장 성홍)</t>
    <phoneticPr fontId="4" type="noConversion"/>
  </si>
  <si>
    <t>제주시 용화로 10길 30 (회장 송남)</t>
    <phoneticPr fontId="4" type="noConversion"/>
  </si>
  <si>
    <t>종회총본부 부회장</t>
    <phoneticPr fontId="4" type="noConversion"/>
  </si>
  <si>
    <t>종회총본부 고 문</t>
    <phoneticPr fontId="4" type="noConversion"/>
  </si>
  <si>
    <t>종회총본부 상임고문</t>
    <phoneticPr fontId="4" type="noConversion"/>
  </si>
  <si>
    <t>제주시 제원9길 21, 601호 (회장 팔진)</t>
    <phoneticPr fontId="4" type="noConversion"/>
  </si>
  <si>
    <t>제주시 한림읍 누운오름로 60-6 (회장 승철)</t>
    <phoneticPr fontId="4" type="noConversion"/>
  </si>
  <si>
    <t>종회총본부 이 사</t>
    <phoneticPr fontId="4" type="noConversion"/>
  </si>
  <si>
    <t>제주시 애월읍 수산서3길 15-28 (회장 승보)</t>
    <phoneticPr fontId="4" type="noConversion"/>
  </si>
  <si>
    <t>제주시 황사평6로 86 (회장 경주)</t>
    <phoneticPr fontId="4" type="noConversion"/>
  </si>
  <si>
    <t>종회총본부 자문위원</t>
    <phoneticPr fontId="4" type="noConversion"/>
  </si>
  <si>
    <t>제주시 한림읍 명랑로 4길 15 (회장 우용)</t>
    <phoneticPr fontId="4" type="noConversion"/>
  </si>
  <si>
    <t>제주시 중앙로 26길 25 102/1002</t>
    <phoneticPr fontId="4" type="noConversion"/>
  </si>
  <si>
    <t>종회총본부 상임고문</t>
    <phoneticPr fontId="4" type="noConversion"/>
  </si>
  <si>
    <t>제주시 조천읍 함덕로 16길  15-10</t>
    <phoneticPr fontId="4" type="noConversion"/>
  </si>
  <si>
    <t>제주시 용문로 17길 29-3 (회장 명일)</t>
    <phoneticPr fontId="4" type="noConversion"/>
  </si>
  <si>
    <t>제주시 정존13길 23, 701호 (회장 구해)</t>
    <phoneticPr fontId="4" type="noConversion"/>
  </si>
  <si>
    <t>광주시 동구 증심천로89번길 16 현대Ⓐ 101/404</t>
    <phoneticPr fontId="4" type="noConversion"/>
  </si>
  <si>
    <t>서울시 송파구 송파대로 56 주공5단지Ⓐ 526/202</t>
    <phoneticPr fontId="4" type="noConversion"/>
  </si>
  <si>
    <t>삼성사재단 업무부장</t>
    <phoneticPr fontId="4" type="noConversion"/>
  </si>
  <si>
    <t>광주시 서구 염화로 45번길 13  라인동산 107/404</t>
    <phoneticPr fontId="4" type="noConversion"/>
  </si>
  <si>
    <t>전북 전주시 덕진구 틀못4길 7 우미린Ⓐ 201/902</t>
    <phoneticPr fontId="4" type="noConversion"/>
  </si>
  <si>
    <t>(500병)</t>
    <phoneticPr fontId="4" type="noConversion"/>
  </si>
  <si>
    <t>음료수,켄커피(3상자)</t>
    <phoneticPr fontId="4" type="noConversion"/>
  </si>
  <si>
    <t>소주</t>
    <phoneticPr fontId="4" type="noConversion"/>
  </si>
  <si>
    <t>(180병)</t>
    <phoneticPr fontId="4" type="noConversion"/>
  </si>
  <si>
    <t>금릉계종친회</t>
    <phoneticPr fontId="4" type="noConversion"/>
  </si>
  <si>
    <t>85명</t>
    <phoneticPr fontId="4" type="noConversion"/>
  </si>
  <si>
    <t>제주시 연동4길 36, 302호</t>
    <phoneticPr fontId="4" type="noConversion"/>
  </si>
  <si>
    <t>양 영 돈</t>
  </si>
  <si>
    <t>(계좌입금)</t>
  </si>
  <si>
    <t>양 영 은</t>
  </si>
  <si>
    <t>양 성 보</t>
  </si>
  <si>
    <t>양 용 석</t>
  </si>
  <si>
    <t>제주시 애월읍 하귀1리 279-1</t>
  </si>
  <si>
    <t>양 상 원</t>
  </si>
  <si>
    <t>제주시 연동 323-9</t>
  </si>
  <si>
    <t>양 기 문</t>
  </si>
  <si>
    <t>제주시 해안동 1824-1</t>
  </si>
  <si>
    <t>양 성 진</t>
  </si>
  <si>
    <t>제주시 신대로 18길 16, 402호</t>
  </si>
  <si>
    <t>서귀포시 남원읍 의귀리 794</t>
  </si>
  <si>
    <t>양 석 후</t>
  </si>
  <si>
    <t>제주시 월랑북3길 9</t>
  </si>
  <si>
    <t>(회장 성진)</t>
  </si>
  <si>
    <t>양 용 식</t>
  </si>
  <si>
    <t>서귀포시 남원읍 신례로 268-2</t>
  </si>
  <si>
    <t>양 순 명</t>
  </si>
  <si>
    <t>서귀포시 남원읍 태흥리 1776-3</t>
  </si>
  <si>
    <t>양 영 식</t>
  </si>
  <si>
    <t>제주시 노형동 세기7차Ⓐ 811호</t>
  </si>
  <si>
    <t>제주시 중앙로 26길 25, 102/1002</t>
  </si>
  <si>
    <t>제주시 건입동 현대Ⓐ 101/505</t>
  </si>
  <si>
    <t>양 조 훈</t>
  </si>
  <si>
    <t>제주시 오라로 80</t>
  </si>
  <si>
    <t>제주시 연동 313-35</t>
  </si>
  <si>
    <t>제주시 조천읍 대흘2리</t>
  </si>
  <si>
    <t>제주시 조천읍 함덕리</t>
  </si>
  <si>
    <t>양 우 용</t>
  </si>
  <si>
    <t>제주시 한림읍 명랑로 4길 15</t>
  </si>
  <si>
    <t>양 윤 문</t>
  </si>
  <si>
    <t>서귀포시 남원읍 신례중앙로 24</t>
  </si>
  <si>
    <t>제주시 연동</t>
  </si>
  <si>
    <t>(회장 송남)</t>
  </si>
  <si>
    <t>양 승 보</t>
  </si>
  <si>
    <t>제주시 애월읍 수산서3길 15-8</t>
  </si>
  <si>
    <t>서울시 강서구 양천로 656 관음삼성Ⓐ 103/</t>
    <phoneticPr fontId="4" type="noConversion"/>
  </si>
  <si>
    <t>서울시 중구 세종대로 18길 28 성원빌딩 503호</t>
    <phoneticPr fontId="4" type="noConversion"/>
  </si>
  <si>
    <t xml:space="preserve">사직공파 </t>
    <phoneticPr fontId="4" type="noConversion"/>
  </si>
  <si>
    <t>봉희계</t>
    <phoneticPr fontId="4" type="noConversion"/>
  </si>
  <si>
    <t>제주시 과원북3길 12 노형부영 505/103</t>
    <phoneticPr fontId="4" type="noConversion"/>
  </si>
  <si>
    <t>사직공파</t>
    <phoneticPr fontId="4" type="noConversion"/>
  </si>
  <si>
    <t>김 연 화</t>
    <phoneticPr fontId="4" type="noConversion"/>
  </si>
  <si>
    <t>하나로도시락 대표</t>
    <phoneticPr fontId="4" type="noConversion"/>
  </si>
  <si>
    <t>양 정 보</t>
    <phoneticPr fontId="4" type="noConversion"/>
  </si>
  <si>
    <t>제주시 연오로 11 신광파인힐 A-103 (오라3동)</t>
    <phoneticPr fontId="4" type="noConversion"/>
  </si>
  <si>
    <t>양 완 순</t>
    <phoneticPr fontId="4" type="noConversion"/>
  </si>
  <si>
    <t>제주시 용담2동 696-10</t>
    <phoneticPr fontId="4" type="noConversion"/>
  </si>
  <si>
    <t>양 구 하</t>
    <phoneticPr fontId="4" type="noConversion"/>
  </si>
  <si>
    <t>제주시 아란9길 22 106동 504호</t>
    <phoneticPr fontId="4" type="noConversion"/>
  </si>
  <si>
    <t>● 총  괄                                                         단위(원)</t>
    <phoneticPr fontId="4" type="noConversion"/>
  </si>
  <si>
    <t>수    입</t>
    <phoneticPr fontId="4" type="noConversion"/>
  </si>
  <si>
    <t>지    출</t>
    <phoneticPr fontId="4" type="noConversion"/>
  </si>
  <si>
    <t>잔   액</t>
    <phoneticPr fontId="4" type="noConversion"/>
  </si>
  <si>
    <t>전년도이월금</t>
    <phoneticPr fontId="4" type="noConversion"/>
  </si>
  <si>
    <t>계(가)</t>
    <phoneticPr fontId="4" type="noConversion"/>
  </si>
  <si>
    <t>(나)</t>
    <phoneticPr fontId="4" type="noConversion"/>
  </si>
  <si>
    <t>(가-나)</t>
    <phoneticPr fontId="4" type="noConversion"/>
  </si>
  <si>
    <t>․ 철쭉(500본)</t>
    <phoneticPr fontId="4" type="noConversion"/>
  </si>
  <si>
    <t xml:space="preserve">. 인건비 </t>
    <phoneticPr fontId="4" type="noConversion"/>
  </si>
  <si>
    <t>․ 사무처장 (12)</t>
    <phoneticPr fontId="4" type="noConversion"/>
  </si>
  <si>
    <t>․ 관리인 (12)</t>
    <phoneticPr fontId="4" type="noConversion"/>
  </si>
  <si>
    <t>․ 원패(6)</t>
    <phoneticPr fontId="4" type="noConversion"/>
  </si>
  <si>
    <t>․ 현수막 (3)</t>
    <phoneticPr fontId="4" type="noConversion"/>
  </si>
  <si>
    <t xml:space="preserve">․ </t>
    <phoneticPr fontId="4" type="noConversion"/>
  </si>
  <si>
    <t>․ 재산세(건축물)</t>
    <phoneticPr fontId="4" type="noConversion"/>
  </si>
  <si>
    <t>․ 결산지방세</t>
    <phoneticPr fontId="4" type="noConversion"/>
  </si>
  <si>
    <t>. 적십자회비</t>
    <phoneticPr fontId="4" type="noConversion"/>
  </si>
  <si>
    <t>. 결산법인세</t>
    <phoneticPr fontId="4" type="noConversion"/>
  </si>
  <si>
    <t>․ 건승원대제 광고</t>
    <phoneticPr fontId="4" type="noConversion"/>
  </si>
  <si>
    <t>․ 전화요금</t>
    <phoneticPr fontId="4" type="noConversion"/>
  </si>
  <si>
    <t>․ 우표대</t>
    <phoneticPr fontId="4" type="noConversion"/>
  </si>
  <si>
    <t>증  감</t>
    <phoneticPr fontId="4" type="noConversion"/>
  </si>
  <si>
    <t>비     고</t>
    <phoneticPr fontId="4" type="noConversion"/>
  </si>
  <si>
    <t>▣ 수  입</t>
    <phoneticPr fontId="4" type="noConversion"/>
  </si>
  <si>
    <t>2016년도</t>
    <phoneticPr fontId="4" type="noConversion"/>
  </si>
  <si>
    <t>세부금액</t>
    <phoneticPr fontId="4" type="noConversion"/>
  </si>
  <si>
    <t>예산액</t>
    <phoneticPr fontId="4" type="noConversion"/>
  </si>
  <si>
    <t>수입액</t>
    <phoneticPr fontId="4" type="noConversion"/>
  </si>
  <si>
    <t>․ 기와헌성금</t>
    <phoneticPr fontId="4" type="noConversion"/>
  </si>
  <si>
    <t>보 조 금</t>
    <phoneticPr fontId="4" type="noConversion"/>
  </si>
  <si>
    <t>․ 양씨종회총본부에서 보조</t>
    <phoneticPr fontId="4" type="noConversion"/>
  </si>
  <si>
    <t>이사회비</t>
    <phoneticPr fontId="4" type="noConversion"/>
  </si>
  <si>
    <t>․ 건승원대제 헌성금</t>
    <phoneticPr fontId="4" type="noConversion"/>
  </si>
  <si>
    <t>․ 예금이자</t>
    <phoneticPr fontId="4" type="noConversion"/>
  </si>
  <si>
    <t>․ 항목존치</t>
    <phoneticPr fontId="4" type="noConversion"/>
  </si>
  <si>
    <t>제 향 비</t>
    <phoneticPr fontId="4" type="noConversion"/>
  </si>
  <si>
    <t>․ 제수비</t>
    <phoneticPr fontId="4" type="noConversion"/>
  </si>
  <si>
    <t>․ 비디오촬영비</t>
    <phoneticPr fontId="4" type="noConversion"/>
  </si>
  <si>
    <t xml:space="preserve">․ 사진촬영비 </t>
    <phoneticPr fontId="4" type="noConversion"/>
  </si>
  <si>
    <t>․ 앰프임대</t>
    <phoneticPr fontId="4" type="noConversion"/>
  </si>
  <si>
    <t>급 여</t>
    <phoneticPr fontId="4" type="noConversion"/>
  </si>
  <si>
    <t>․ 액자포장</t>
    <phoneticPr fontId="4" type="noConversion"/>
  </si>
  <si>
    <t>․ 예초기 유류대</t>
    <phoneticPr fontId="4" type="noConversion"/>
  </si>
  <si>
    <t>․ 농약대금</t>
    <phoneticPr fontId="4" type="noConversion"/>
  </si>
  <si>
    <t>․ 소모품</t>
    <phoneticPr fontId="4" type="noConversion"/>
  </si>
  <si>
    <t>․ TV시청료</t>
    <phoneticPr fontId="4" type="noConversion"/>
  </si>
  <si>
    <t>․ 등기 신청 수수료</t>
    <phoneticPr fontId="4" type="noConversion"/>
  </si>
  <si>
    <t>․ 등록면허세</t>
    <phoneticPr fontId="4" type="noConversion"/>
  </si>
  <si>
    <t>․ 전기요금 (12)</t>
    <phoneticPr fontId="4" type="noConversion"/>
  </si>
  <si>
    <t xml:space="preserve">․ 수도요금 (12) </t>
    <phoneticPr fontId="4" type="noConversion"/>
  </si>
  <si>
    <t>․ 재산세(토지)</t>
    <phoneticPr fontId="4" type="noConversion"/>
  </si>
  <si>
    <t>․ 제관추대회의</t>
    <phoneticPr fontId="4" type="noConversion"/>
  </si>
  <si>
    <t>․ 조화(2)</t>
    <phoneticPr fontId="4" type="noConversion"/>
  </si>
  <si>
    <t>. 기타(항목외 지출)</t>
    <phoneticPr fontId="4" type="noConversion"/>
  </si>
  <si>
    <t>자산 적립금</t>
    <phoneticPr fontId="4" type="noConversion"/>
  </si>
  <si>
    <t>자산적립금</t>
    <phoneticPr fontId="4" type="noConversion"/>
  </si>
  <si>
    <t>보 조 금</t>
    <phoneticPr fontId="4" type="noConversion"/>
  </si>
  <si>
    <t>비  고</t>
    <phoneticPr fontId="4" type="noConversion"/>
  </si>
  <si>
    <t>제주시 고마로 11길 4-8  (회장 성범)</t>
    <phoneticPr fontId="4" type="noConversion"/>
  </si>
  <si>
    <t>▪ 양영조</t>
    <phoneticPr fontId="4" type="noConversion"/>
  </si>
  <si>
    <t>▪ 양용만</t>
    <phoneticPr fontId="4" type="noConversion"/>
  </si>
  <si>
    <t>▪ 양원찬</t>
    <phoneticPr fontId="4" type="noConversion"/>
  </si>
  <si>
    <t xml:space="preserve">▪ 양정보 </t>
    <phoneticPr fontId="4" type="noConversion"/>
  </si>
  <si>
    <t xml:space="preserve">▪ 양화경 </t>
    <phoneticPr fontId="4" type="noConversion"/>
  </si>
  <si>
    <t xml:space="preserve">▪ 양구하 </t>
    <phoneticPr fontId="4" type="noConversion"/>
  </si>
  <si>
    <t>▪ 양봉진</t>
    <phoneticPr fontId="4" type="noConversion"/>
  </si>
  <si>
    <t>▪ 양팔진</t>
    <phoneticPr fontId="4" type="noConversion"/>
  </si>
  <si>
    <t>▪ 양동진</t>
    <phoneticPr fontId="4" type="noConversion"/>
  </si>
  <si>
    <t>▪ 양창헌</t>
    <phoneticPr fontId="4" type="noConversion"/>
  </si>
  <si>
    <t>▪ 양송남</t>
    <phoneticPr fontId="4" type="noConversion"/>
  </si>
  <si>
    <t>▪ 양방규</t>
    <phoneticPr fontId="4" type="noConversion"/>
  </si>
  <si>
    <t xml:space="preserve">▪ 양종구 : </t>
    <phoneticPr fontId="4" type="noConversion"/>
  </si>
  <si>
    <t>▪ 양조훈</t>
    <phoneticPr fontId="4" type="noConversion"/>
  </si>
  <si>
    <t>▪ 양종구</t>
    <phoneticPr fontId="4" type="noConversion"/>
  </si>
  <si>
    <t>▪ 양군선</t>
    <phoneticPr fontId="4" type="noConversion"/>
  </si>
  <si>
    <t>▪ 양태조</t>
    <phoneticPr fontId="4" type="noConversion"/>
  </si>
  <si>
    <t>계</t>
    <phoneticPr fontId="4" type="noConversion"/>
  </si>
  <si>
    <t>농협</t>
    <phoneticPr fontId="4" type="noConversion"/>
  </si>
  <si>
    <t>355-0033-4549-13</t>
    <phoneticPr fontId="4" type="noConversion"/>
  </si>
  <si>
    <t>탐라양씨건승원문화재단</t>
    <phoneticPr fontId="4" type="noConversion"/>
  </si>
  <si>
    <t>양원찬</t>
    <phoneticPr fontId="4" type="noConversion"/>
  </si>
  <si>
    <t>양정보</t>
    <phoneticPr fontId="4" type="noConversion"/>
  </si>
  <si>
    <t>양화경</t>
    <phoneticPr fontId="4" type="noConversion"/>
  </si>
  <si>
    <t>양구하</t>
    <phoneticPr fontId="4" type="noConversion"/>
  </si>
  <si>
    <t>양봉진</t>
    <phoneticPr fontId="4" type="noConversion"/>
  </si>
  <si>
    <t>양영조</t>
    <phoneticPr fontId="4" type="noConversion"/>
  </si>
  <si>
    <t>양용만</t>
    <phoneticPr fontId="4" type="noConversion"/>
  </si>
  <si>
    <t>양팔진</t>
    <phoneticPr fontId="4" type="noConversion"/>
  </si>
  <si>
    <t>양동진</t>
    <phoneticPr fontId="4" type="noConversion"/>
  </si>
  <si>
    <t>양창헌</t>
    <phoneticPr fontId="4" type="noConversion"/>
  </si>
  <si>
    <t>양송남</t>
    <phoneticPr fontId="4" type="noConversion"/>
  </si>
  <si>
    <t>양방규</t>
    <phoneticPr fontId="4" type="noConversion"/>
  </si>
  <si>
    <t>양종구</t>
    <phoneticPr fontId="4" type="noConversion"/>
  </si>
  <si>
    <t>양조훈</t>
    <phoneticPr fontId="4" type="noConversion"/>
  </si>
  <si>
    <t>양군선</t>
    <phoneticPr fontId="4" type="noConversion"/>
  </si>
  <si>
    <t>양태조</t>
    <phoneticPr fontId="4" type="noConversion"/>
  </si>
  <si>
    <t>양치복</t>
    <phoneticPr fontId="4" type="noConversion"/>
  </si>
  <si>
    <t>양석승</t>
    <phoneticPr fontId="4" type="noConversion"/>
  </si>
  <si>
    <t>양회정</t>
    <phoneticPr fontId="4" type="noConversion"/>
  </si>
  <si>
    <t>양덕호</t>
    <phoneticPr fontId="4" type="noConversion"/>
  </si>
  <si>
    <t>양일석</t>
    <phoneticPr fontId="4" type="noConversion"/>
  </si>
  <si>
    <t>양형모</t>
    <phoneticPr fontId="4" type="noConversion"/>
  </si>
  <si>
    <t>양우철</t>
    <phoneticPr fontId="4" type="noConversion"/>
  </si>
  <si>
    <t>양용창</t>
    <phoneticPr fontId="4" type="noConversion"/>
  </si>
  <si>
    <t>주           소</t>
    <phoneticPr fontId="4" type="noConversion"/>
  </si>
  <si>
    <t>2017년도 수입․지출 예산(안)</t>
    <phoneticPr fontId="4" type="noConversion"/>
  </si>
  <si>
    <t>(2017. 1. 1 ~ 12. 31.)</t>
    <phoneticPr fontId="4" type="noConversion"/>
  </si>
  <si>
    <t>17년도 수입금</t>
    <phoneticPr fontId="4" type="noConversion"/>
  </si>
  <si>
    <t>결산액</t>
    <phoneticPr fontId="4" type="noConversion"/>
  </si>
  <si>
    <t>2017년도</t>
    <phoneticPr fontId="4" type="noConversion"/>
  </si>
  <si>
    <t>2,000,000원*10명=20,000,000</t>
    <phoneticPr fontId="4" type="noConversion"/>
  </si>
  <si>
    <t>2,000,000원*10명</t>
    <phoneticPr fontId="4" type="noConversion"/>
  </si>
  <si>
    <t>․ 건승원대제 책자 (200)</t>
    <phoneticPr fontId="4" type="noConversion"/>
  </si>
  <si>
    <t>․ 도시락(200)</t>
    <phoneticPr fontId="4" type="noConversion"/>
  </si>
  <si>
    <t>․ 사무용품</t>
    <phoneticPr fontId="4" type="noConversion"/>
  </si>
  <si>
    <t>․ 법인세</t>
    <phoneticPr fontId="4" type="noConversion"/>
  </si>
  <si>
    <t>. 이사회(3회)</t>
    <phoneticPr fontId="4" type="noConversion"/>
  </si>
  <si>
    <t>광고비</t>
    <phoneticPr fontId="4" type="noConversion"/>
  </si>
  <si>
    <t>경조비</t>
    <phoneticPr fontId="4" type="noConversion"/>
  </si>
  <si>
    <t>․ 회장 업무추진비</t>
    <phoneticPr fontId="4" type="noConversion"/>
  </si>
  <si>
    <t>․ 건승원 장비 관리</t>
    <phoneticPr fontId="4" type="noConversion"/>
  </si>
  <si>
    <t>항목존치</t>
    <phoneticPr fontId="4" type="noConversion"/>
  </si>
  <si>
    <t>. 조경사업비 1,500,000</t>
    <phoneticPr fontId="4" type="noConversion"/>
  </si>
  <si>
    <t>․ 제수비 2,000,000</t>
  </si>
  <si>
    <t>․ 원패(6) 420,000</t>
    <phoneticPr fontId="4" type="noConversion"/>
  </si>
  <si>
    <t>․ 돈육(2두) 1,500,000</t>
  </si>
  <si>
    <t>․ 도시락 (250×7,000) 1,750,000</t>
    <phoneticPr fontId="4" type="noConversion"/>
  </si>
  <si>
    <t>․ 건승원대제 책자 (250) 500,000</t>
    <phoneticPr fontId="4" type="noConversion"/>
  </si>
  <si>
    <t>․ 비디오촬영비 500,000</t>
  </si>
  <si>
    <t>․ 사진촬영비 200,000</t>
  </si>
  <si>
    <t>․ 앰프임대 450,000</t>
  </si>
  <si>
    <t>․ 현수막 (3) 210,000</t>
    <phoneticPr fontId="4" type="noConversion"/>
  </si>
  <si>
    <t>․ 사무용품, 인쇄비 등</t>
    <phoneticPr fontId="4" type="noConversion"/>
  </si>
  <si>
    <t>․ 유류,  농약, 부속품 등</t>
    <phoneticPr fontId="4" type="noConversion"/>
  </si>
  <si>
    <t>․ 전화, TV, 우표료</t>
    <phoneticPr fontId="4" type="noConversion"/>
  </si>
  <si>
    <t>․ 등기수수료</t>
    <phoneticPr fontId="4" type="noConversion"/>
  </si>
  <si>
    <t>․ 전기, 수도료 등</t>
    <phoneticPr fontId="4" type="noConversion"/>
  </si>
  <si>
    <t>․ 제산세, 법인세, 적십자회비 등</t>
    <phoneticPr fontId="4" type="noConversion"/>
  </si>
  <si>
    <t>. 이사회의(4회) 800,000</t>
    <phoneticPr fontId="4" type="noConversion"/>
  </si>
  <si>
    <t>․ 업무추진비 3,600,000</t>
  </si>
  <si>
    <t>․ 건승원 사당 건물 보수</t>
    <phoneticPr fontId="4" type="noConversion"/>
  </si>
  <si>
    <t>․ 경조사화환 (2회) 1,000,000</t>
    <phoneticPr fontId="4" type="noConversion"/>
  </si>
  <si>
    <t>․ 대제 광고 (3사) 450,000</t>
    <phoneticPr fontId="4" type="noConversion"/>
  </si>
  <si>
    <t>․ 관리인 (900,000×12)</t>
    <phoneticPr fontId="4" type="noConversion"/>
  </si>
  <si>
    <t>․ 사무처장 (100,000×12)</t>
    <phoneticPr fontId="4" type="noConversion"/>
  </si>
  <si>
    <t>․ 기타 행사비 4,840,000</t>
    <phoneticPr fontId="4" type="noConversion"/>
  </si>
  <si>
    <t>. 전년과 동일</t>
    <phoneticPr fontId="4" type="noConversion"/>
  </si>
  <si>
    <t>. 버스임대 600,000</t>
    <phoneticPr fontId="4" type="noConversion"/>
  </si>
  <si>
    <t xml:space="preserve">․ 사무처장 (500,000×12) 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</si>
</sst>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_);[Red]\(#,##0\)"/>
  </numFmts>
  <fonts count="20">
    <font>
      <sz val="11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12"/>
      <color rgb="FF000000"/>
      <name val="굴림"/>
      <family val="3"/>
      <charset val="129"/>
    </font>
    <font>
      <b/>
      <sz val="12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11"/>
      <color rgb="FF000000"/>
      <name val="굴림"/>
      <family val="3"/>
      <charset val="129"/>
    </font>
    <font>
      <b/>
      <sz val="2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rgb="FF000000"/>
      <name val="함초롬바탕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함초롬바탕"/>
      <family val="3"/>
      <charset val="129"/>
    </font>
    <font>
      <sz val="11"/>
      <color theme="1"/>
      <name val="굴림"/>
      <family val="3"/>
      <charset val="129"/>
    </font>
    <font>
      <sz val="26"/>
      <color theme="1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b/>
      <sz val="16"/>
      <color theme="1"/>
      <name val="굴림"/>
      <family val="3"/>
      <charset val="129"/>
    </font>
    <font>
      <b/>
      <sz val="12"/>
      <color theme="1"/>
      <name val="굴림"/>
      <family val="3"/>
      <charset val="129"/>
    </font>
    <font>
      <sz val="12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7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3" fontId="0" fillId="0" borderId="0" xfId="0" applyNumberForma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176" fontId="2" fillId="3" borderId="1" xfId="0" applyNumberFormat="1" applyFont="1" applyFill="1" applyBorder="1" applyAlignment="1">
      <alignment horizontal="right" vertical="center" wrapText="1"/>
    </xf>
    <xf numFmtId="176" fontId="0" fillId="0" borderId="0" xfId="0" applyNumberFormat="1">
      <alignment vertical="center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0" fontId="2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justify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0" fillId="0" borderId="15" xfId="0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8" fillId="0" borderId="12" xfId="0" applyFont="1" applyFill="1" applyBorder="1" applyAlignment="1">
      <alignment horizontal="justify" vertical="center" wrapText="1"/>
    </xf>
    <xf numFmtId="0" fontId="0" fillId="0" borderId="12" xfId="0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right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0" fontId="12" fillId="0" borderId="5" xfId="0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2" xfId="0" quotePrefix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right" vertical="center" wrapText="1"/>
    </xf>
    <xf numFmtId="177" fontId="17" fillId="0" borderId="12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0" fillId="0" borderId="12" xfId="0" applyBorder="1" applyAlignment="1">
      <alignment horizontal="center" vertical="center"/>
    </xf>
    <xf numFmtId="177" fontId="0" fillId="0" borderId="12" xfId="0" applyNumberFormat="1" applyBorder="1">
      <alignment vertical="center"/>
    </xf>
    <xf numFmtId="0" fontId="3" fillId="0" borderId="12" xfId="0" applyFont="1" applyBorder="1" applyAlignment="1">
      <alignment horizontal="justify" vertical="center"/>
    </xf>
    <xf numFmtId="3" fontId="0" fillId="0" borderId="12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vertical="center" wrapText="1"/>
    </xf>
    <xf numFmtId="176" fontId="2" fillId="0" borderId="5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176" fontId="2" fillId="0" borderId="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7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176" fontId="2" fillId="0" borderId="7" xfId="0" applyNumberFormat="1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right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176" fontId="0" fillId="0" borderId="7" xfId="0" applyNumberFormat="1" applyBorder="1" applyAlignment="1">
      <alignment horizontal="right" vertical="center" wrapText="1"/>
    </xf>
    <xf numFmtId="176" fontId="2" fillId="0" borderId="6" xfId="0" applyNumberFormat="1" applyFont="1" applyBorder="1" applyAlignment="1">
      <alignment horizontal="right" vertical="center" wrapText="1"/>
    </xf>
    <xf numFmtId="176" fontId="0" fillId="0" borderId="6" xfId="0" applyNumberForma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opLeftCell="A7" workbookViewId="0">
      <selection activeCell="A7" sqref="A7:E7"/>
    </sheetView>
  </sheetViews>
  <sheetFormatPr defaultRowHeight="16.5"/>
  <cols>
    <col min="1" max="1" width="16.25" customWidth="1"/>
    <col min="2" max="2" width="17.75" customWidth="1"/>
    <col min="3" max="3" width="17.375" customWidth="1"/>
    <col min="4" max="4" width="18.25" customWidth="1"/>
    <col min="5" max="5" width="16.25" customWidth="1"/>
  </cols>
  <sheetData>
    <row r="1" spans="1:5" ht="39">
      <c r="A1" s="119" t="s">
        <v>420</v>
      </c>
      <c r="B1" s="119"/>
      <c r="C1" s="119"/>
      <c r="D1" s="119"/>
      <c r="E1" s="119"/>
    </row>
    <row r="2" spans="1:5" ht="26.25">
      <c r="A2" s="120" t="s">
        <v>421</v>
      </c>
      <c r="B2" s="120"/>
      <c r="C2" s="120"/>
      <c r="D2" s="120"/>
      <c r="E2" s="120"/>
    </row>
    <row r="3" spans="1:5" ht="20.25">
      <c r="A3" s="118" t="s">
        <v>314</v>
      </c>
      <c r="B3" s="118"/>
      <c r="C3" s="118"/>
      <c r="D3" s="118"/>
      <c r="E3" s="118"/>
    </row>
    <row r="4" spans="1:5" ht="20.25">
      <c r="A4" s="121" t="s">
        <v>315</v>
      </c>
      <c r="B4" s="121"/>
      <c r="C4" s="121"/>
      <c r="D4" s="84" t="s">
        <v>316</v>
      </c>
      <c r="E4" s="84" t="s">
        <v>317</v>
      </c>
    </row>
    <row r="5" spans="1:5">
      <c r="A5" s="85" t="s">
        <v>318</v>
      </c>
      <c r="B5" s="86" t="s">
        <v>422</v>
      </c>
      <c r="C5" s="85" t="s">
        <v>319</v>
      </c>
      <c r="D5" s="85" t="s">
        <v>320</v>
      </c>
      <c r="E5" s="85" t="s">
        <v>321</v>
      </c>
    </row>
    <row r="6" spans="1:5" ht="20.25">
      <c r="A6" s="88">
        <v>51258973</v>
      </c>
      <c r="B6" s="88">
        <f>수입지출총괄사항!E9+수입지출총괄사항!E15</f>
        <v>58025000</v>
      </c>
      <c r="C6" s="88">
        <f>A6+B6</f>
        <v>109283973</v>
      </c>
      <c r="D6" s="88">
        <f>지출세부사항!E5</f>
        <v>109283973</v>
      </c>
      <c r="E6" s="88">
        <f>C6-D6</f>
        <v>0</v>
      </c>
    </row>
    <row r="7" spans="1:5" ht="20.25">
      <c r="A7" s="122"/>
      <c r="B7" s="123"/>
      <c r="C7" s="123"/>
      <c r="D7" s="123"/>
      <c r="E7" s="123"/>
    </row>
    <row r="8" spans="1:5" ht="20.25">
      <c r="A8" s="118"/>
      <c r="B8" s="118"/>
      <c r="C8" s="118"/>
      <c r="D8" s="118"/>
      <c r="E8" s="118"/>
    </row>
    <row r="11" spans="1:5">
      <c r="B11" t="s">
        <v>392</v>
      </c>
      <c r="C11" t="s">
        <v>393</v>
      </c>
      <c r="D11" t="s">
        <v>394</v>
      </c>
    </row>
  </sheetData>
  <mergeCells count="6">
    <mergeCell ref="A8:E8"/>
    <mergeCell ref="A1:E1"/>
    <mergeCell ref="A3:E3"/>
    <mergeCell ref="A2:E2"/>
    <mergeCell ref="A4:C4"/>
    <mergeCell ref="A7:E7"/>
  </mergeCells>
  <phoneticPr fontId="4" type="noConversion"/>
  <pageMargins left="0.46" right="0.48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86"/>
  <sheetViews>
    <sheetView tabSelected="1" topLeftCell="A7" workbookViewId="0">
      <selection activeCell="I23" sqref="I23"/>
    </sheetView>
  </sheetViews>
  <sheetFormatPr defaultRowHeight="16.5"/>
  <cols>
    <col min="1" max="1" width="3.5" customWidth="1"/>
    <col min="2" max="2" width="3.25" customWidth="1"/>
    <col min="3" max="3" width="11.125" customWidth="1"/>
    <col min="4" max="4" width="12.5" customWidth="1"/>
    <col min="5" max="5" width="13.375" customWidth="1"/>
    <col min="6" max="6" width="12.75" customWidth="1"/>
    <col min="7" max="7" width="29.875" customWidth="1"/>
    <col min="9" max="9" width="11" bestFit="1" customWidth="1"/>
    <col min="10" max="10" width="9.875" bestFit="1" customWidth="1"/>
  </cols>
  <sheetData>
    <row r="1" spans="1:7" ht="26.25">
      <c r="A1" s="127"/>
      <c r="B1" s="127"/>
      <c r="C1" s="127"/>
      <c r="D1" s="127"/>
      <c r="E1" s="127"/>
      <c r="F1" s="127"/>
      <c r="G1" s="127"/>
    </row>
    <row r="2" spans="1:7" ht="26.25">
      <c r="A2" s="126" t="s">
        <v>14</v>
      </c>
      <c r="B2" s="126"/>
      <c r="C2" s="126"/>
      <c r="D2" s="126"/>
      <c r="E2" s="126"/>
      <c r="F2" s="126"/>
      <c r="G2" s="126"/>
    </row>
    <row r="3" spans="1:7" ht="16.5" customHeight="1">
      <c r="A3" s="131" t="s">
        <v>0</v>
      </c>
      <c r="B3" s="144"/>
      <c r="C3" s="132"/>
      <c r="D3" s="25" t="s">
        <v>54</v>
      </c>
      <c r="E3" s="105" t="s">
        <v>424</v>
      </c>
      <c r="F3" s="139" t="s">
        <v>336</v>
      </c>
      <c r="G3" s="139" t="s">
        <v>337</v>
      </c>
    </row>
    <row r="4" spans="1:7">
      <c r="A4" s="1" t="s">
        <v>2</v>
      </c>
      <c r="B4" s="1" t="s">
        <v>3</v>
      </c>
      <c r="C4" s="1" t="s">
        <v>4</v>
      </c>
      <c r="D4" s="105" t="s">
        <v>423</v>
      </c>
      <c r="E4" s="106" t="s">
        <v>45</v>
      </c>
      <c r="F4" s="140"/>
      <c r="G4" s="145"/>
    </row>
    <row r="5" spans="1:7">
      <c r="A5" s="141" t="s">
        <v>13</v>
      </c>
      <c r="B5" s="142"/>
      <c r="C5" s="143"/>
      <c r="D5" s="5">
        <f>D6+D9+D15</f>
        <v>89584643</v>
      </c>
      <c r="E5" s="5">
        <f>E6+E9+E15</f>
        <v>109283973</v>
      </c>
      <c r="F5" s="5">
        <f>E5-D5</f>
        <v>19699330</v>
      </c>
      <c r="G5" s="2"/>
    </row>
    <row r="6" spans="1:7">
      <c r="A6" s="133" t="s">
        <v>5</v>
      </c>
      <c r="B6" s="134"/>
      <c r="C6" s="135"/>
      <c r="D6" s="13">
        <f>D7</f>
        <v>35412977</v>
      </c>
      <c r="E6" s="13">
        <f>E7</f>
        <v>51258973</v>
      </c>
      <c r="F6" s="3"/>
      <c r="G6" s="14"/>
    </row>
    <row r="7" spans="1:7">
      <c r="A7" s="136"/>
      <c r="B7" s="133" t="s">
        <v>5</v>
      </c>
      <c r="C7" s="135"/>
      <c r="D7" s="13">
        <f>D8</f>
        <v>35412977</v>
      </c>
      <c r="E7" s="13">
        <f>E8</f>
        <v>51258973</v>
      </c>
      <c r="F7" s="3"/>
      <c r="G7" s="14"/>
    </row>
    <row r="8" spans="1:7">
      <c r="A8" s="137"/>
      <c r="B8" s="14"/>
      <c r="C8" s="15" t="s">
        <v>6</v>
      </c>
      <c r="D8" s="13">
        <v>35412977</v>
      </c>
      <c r="E8" s="13">
        <v>51258973</v>
      </c>
      <c r="F8" s="3">
        <f t="shared" ref="F8:F18" si="0">E8-D8</f>
        <v>15845996</v>
      </c>
      <c r="G8" s="14"/>
    </row>
    <row r="9" spans="1:7">
      <c r="A9" s="133" t="s">
        <v>7</v>
      </c>
      <c r="B9" s="134"/>
      <c r="C9" s="135"/>
      <c r="D9" s="13">
        <f>D10</f>
        <v>53910000</v>
      </c>
      <c r="E9" s="13">
        <f>수입세부사항!E9</f>
        <v>58000000</v>
      </c>
      <c r="F9" s="3"/>
      <c r="G9" s="14"/>
    </row>
    <row r="10" spans="1:7">
      <c r="A10" s="136"/>
      <c r="B10" s="133" t="s">
        <v>7</v>
      </c>
      <c r="C10" s="135"/>
      <c r="D10" s="13">
        <f>SUM(D11:D14)</f>
        <v>53910000</v>
      </c>
      <c r="E10" s="13">
        <f>수입세부사항!E10</f>
        <v>58000000</v>
      </c>
      <c r="F10" s="3"/>
      <c r="G10" s="14"/>
    </row>
    <row r="11" spans="1:7">
      <c r="A11" s="138"/>
      <c r="B11" s="136"/>
      <c r="C11" s="63" t="s">
        <v>8</v>
      </c>
      <c r="D11" s="64">
        <v>12030000</v>
      </c>
      <c r="E11" s="64">
        <f>수입세부사항!E11</f>
        <v>3000000</v>
      </c>
      <c r="F11" s="3">
        <f t="shared" si="0"/>
        <v>-9030000</v>
      </c>
      <c r="G11" s="23" t="s">
        <v>80</v>
      </c>
    </row>
    <row r="12" spans="1:7">
      <c r="A12" s="138"/>
      <c r="B12" s="138"/>
      <c r="C12" s="74" t="s">
        <v>371</v>
      </c>
      <c r="D12" s="76">
        <v>25000000</v>
      </c>
      <c r="E12" s="76">
        <v>25000000</v>
      </c>
      <c r="F12" s="3">
        <f t="shared" si="0"/>
        <v>0</v>
      </c>
      <c r="G12" s="91"/>
    </row>
    <row r="13" spans="1:7">
      <c r="A13" s="138"/>
      <c r="B13" s="138"/>
      <c r="C13" s="109" t="s">
        <v>346</v>
      </c>
      <c r="D13" s="108">
        <v>5000000</v>
      </c>
      <c r="E13" s="108">
        <f>수입세부사항!E15</f>
        <v>20000000</v>
      </c>
      <c r="F13" s="3">
        <f t="shared" si="0"/>
        <v>15000000</v>
      </c>
      <c r="G13" s="34" t="s">
        <v>426</v>
      </c>
    </row>
    <row r="14" spans="1:7">
      <c r="A14" s="137"/>
      <c r="B14" s="137"/>
      <c r="C14" s="15" t="s">
        <v>9</v>
      </c>
      <c r="D14" s="13">
        <v>11880000</v>
      </c>
      <c r="E14" s="13">
        <f>수입세부사항!E16</f>
        <v>10000000</v>
      </c>
      <c r="F14" s="3">
        <f t="shared" si="0"/>
        <v>-1880000</v>
      </c>
      <c r="G14" s="16" t="s">
        <v>55</v>
      </c>
    </row>
    <row r="15" spans="1:7">
      <c r="A15" s="133" t="s">
        <v>10</v>
      </c>
      <c r="B15" s="134"/>
      <c r="C15" s="135"/>
      <c r="D15" s="13">
        <f>D16</f>
        <v>261666</v>
      </c>
      <c r="E15" s="13">
        <f>E17+E18</f>
        <v>25000</v>
      </c>
      <c r="F15" s="3"/>
      <c r="G15" s="14"/>
    </row>
    <row r="16" spans="1:7">
      <c r="A16" s="128"/>
      <c r="B16" s="131" t="s">
        <v>11</v>
      </c>
      <c r="C16" s="132"/>
      <c r="D16" s="3">
        <f>D17+D18</f>
        <v>261666</v>
      </c>
      <c r="E16" s="3">
        <f>SUM(E17:E18)</f>
        <v>25000</v>
      </c>
      <c r="F16" s="3"/>
      <c r="G16" s="2"/>
    </row>
    <row r="17" spans="1:9">
      <c r="A17" s="129"/>
      <c r="B17" s="128"/>
      <c r="C17" s="1" t="s">
        <v>12</v>
      </c>
      <c r="D17" s="9">
        <v>261666</v>
      </c>
      <c r="E17" s="9">
        <f>수입세부사항!E19</f>
        <v>25000</v>
      </c>
      <c r="F17" s="3">
        <f t="shared" si="0"/>
        <v>-236666</v>
      </c>
      <c r="G17" s="4" t="s">
        <v>56</v>
      </c>
    </row>
    <row r="18" spans="1:9">
      <c r="A18" s="130"/>
      <c r="B18" s="130"/>
      <c r="C18" s="1" t="s">
        <v>11</v>
      </c>
      <c r="D18" s="3">
        <v>0</v>
      </c>
      <c r="E18" s="3">
        <v>0</v>
      </c>
      <c r="F18" s="3">
        <f t="shared" si="0"/>
        <v>0</v>
      </c>
      <c r="G18" s="24" t="s">
        <v>57</v>
      </c>
    </row>
    <row r="22" spans="1:9" ht="26.25">
      <c r="A22" s="126" t="s">
        <v>44</v>
      </c>
      <c r="B22" s="126"/>
      <c r="C22" s="126"/>
      <c r="D22" s="126"/>
      <c r="E22" s="126"/>
      <c r="F22" s="126"/>
      <c r="G22" s="126"/>
    </row>
    <row r="23" spans="1:9">
      <c r="A23" s="131" t="s">
        <v>0</v>
      </c>
      <c r="B23" s="144"/>
      <c r="C23" s="132"/>
      <c r="D23" s="62" t="s">
        <v>54</v>
      </c>
      <c r="E23" s="105" t="s">
        <v>424</v>
      </c>
      <c r="F23" s="139" t="s">
        <v>336</v>
      </c>
      <c r="G23" s="139" t="s">
        <v>1</v>
      </c>
      <c r="I23" s="10"/>
    </row>
    <row r="24" spans="1:9">
      <c r="A24" s="71" t="s">
        <v>2</v>
      </c>
      <c r="B24" s="71" t="s">
        <v>3</v>
      </c>
      <c r="C24" s="71" t="s">
        <v>4</v>
      </c>
      <c r="D24" s="106" t="s">
        <v>423</v>
      </c>
      <c r="E24" s="106" t="s">
        <v>45</v>
      </c>
      <c r="F24" s="145"/>
      <c r="G24" s="145"/>
    </row>
    <row r="25" spans="1:9" ht="16.5" customHeight="1">
      <c r="A25" s="141" t="s">
        <v>43</v>
      </c>
      <c r="B25" s="142"/>
      <c r="C25" s="143"/>
      <c r="D25" s="75">
        <f>D26+D29+D32+D45+D59+D62+D66+D69+D72+D75+D78+D81+D84</f>
        <v>38325670</v>
      </c>
      <c r="E25" s="75">
        <f>E26+E29+E32+E45+E59+E62+E66+E69+E72+E75+E78+E81+E84</f>
        <v>109283973</v>
      </c>
      <c r="F25" s="75">
        <f>E25-D25</f>
        <v>70958303</v>
      </c>
      <c r="G25" s="66"/>
    </row>
    <row r="26" spans="1:9" ht="16.5" customHeight="1">
      <c r="A26" s="146" t="s">
        <v>15</v>
      </c>
      <c r="B26" s="147"/>
      <c r="C26" s="148"/>
      <c r="D26" s="19">
        <f>D27</f>
        <v>1300000</v>
      </c>
      <c r="E26" s="19">
        <f>E27</f>
        <v>1500000</v>
      </c>
      <c r="F26" s="19">
        <f>F27</f>
        <v>0</v>
      </c>
      <c r="G26" s="72"/>
    </row>
    <row r="27" spans="1:9" ht="16.5" customHeight="1">
      <c r="A27" s="128"/>
      <c r="B27" s="131" t="s">
        <v>15</v>
      </c>
      <c r="C27" s="132"/>
      <c r="D27" s="9">
        <f>D28</f>
        <v>1300000</v>
      </c>
      <c r="E27" s="9">
        <f>E28</f>
        <v>1500000</v>
      </c>
      <c r="F27" s="9"/>
      <c r="G27" s="72"/>
      <c r="I27" s="22"/>
    </row>
    <row r="28" spans="1:9" ht="16.5" customHeight="1">
      <c r="A28" s="129"/>
      <c r="B28" s="65"/>
      <c r="C28" s="62" t="s">
        <v>15</v>
      </c>
      <c r="D28" s="67">
        <v>1300000</v>
      </c>
      <c r="E28" s="67">
        <f>지출세부사항!E6</f>
        <v>1500000</v>
      </c>
      <c r="F28" s="67">
        <f>E28-D28</f>
        <v>200000</v>
      </c>
      <c r="G28" s="8" t="s">
        <v>437</v>
      </c>
    </row>
    <row r="29" spans="1:9" ht="16.5" customHeight="1">
      <c r="A29" s="146" t="s">
        <v>17</v>
      </c>
      <c r="B29" s="147"/>
      <c r="C29" s="148"/>
      <c r="D29" s="19">
        <f>D30</f>
        <v>0</v>
      </c>
      <c r="E29" s="19">
        <f>E30</f>
        <v>2000000</v>
      </c>
      <c r="F29" s="19">
        <f>F30</f>
        <v>0</v>
      </c>
      <c r="G29" s="72"/>
    </row>
    <row r="30" spans="1:9" ht="16.5" customHeight="1">
      <c r="A30" s="128"/>
      <c r="B30" s="131" t="s">
        <v>18</v>
      </c>
      <c r="C30" s="132"/>
      <c r="D30" s="9">
        <f>D31</f>
        <v>0</v>
      </c>
      <c r="E30" s="9">
        <f>E31</f>
        <v>2000000</v>
      </c>
      <c r="F30" s="9"/>
      <c r="G30" s="4"/>
    </row>
    <row r="31" spans="1:9" ht="16.5" customHeight="1">
      <c r="A31" s="129"/>
      <c r="B31" s="72"/>
      <c r="C31" s="71" t="s">
        <v>18</v>
      </c>
      <c r="D31" s="67">
        <v>0</v>
      </c>
      <c r="E31" s="67">
        <f>지출세부사항!E12</f>
        <v>2000000</v>
      </c>
      <c r="F31" s="9">
        <f>E31-D31</f>
        <v>2000000</v>
      </c>
      <c r="G31" s="4" t="s">
        <v>461</v>
      </c>
    </row>
    <row r="32" spans="1:9" ht="16.5" customHeight="1">
      <c r="A32" s="146" t="s">
        <v>16</v>
      </c>
      <c r="B32" s="147"/>
      <c r="C32" s="148"/>
      <c r="D32" s="19">
        <f>D33</f>
        <v>12664120</v>
      </c>
      <c r="E32" s="19">
        <f>E33</f>
        <v>12970000</v>
      </c>
      <c r="F32" s="19">
        <f>F33</f>
        <v>0</v>
      </c>
      <c r="G32" s="72"/>
    </row>
    <row r="33" spans="1:10" ht="16.5" customHeight="1">
      <c r="A33" s="149"/>
      <c r="B33" s="150" t="s">
        <v>16</v>
      </c>
      <c r="C33" s="150"/>
      <c r="D33" s="9">
        <f>D34</f>
        <v>12664120</v>
      </c>
      <c r="E33" s="9">
        <f>E34</f>
        <v>12970000</v>
      </c>
      <c r="F33" s="9"/>
      <c r="G33" s="72"/>
    </row>
    <row r="34" spans="1:10" ht="16.5" customHeight="1">
      <c r="A34" s="149"/>
      <c r="B34" s="139"/>
      <c r="C34" s="139" t="s">
        <v>46</v>
      </c>
      <c r="D34" s="124">
        <v>12664120</v>
      </c>
      <c r="E34" s="124">
        <v>12970000</v>
      </c>
      <c r="F34" s="124">
        <f>E34-D34</f>
        <v>305880</v>
      </c>
      <c r="G34" s="6" t="s">
        <v>438</v>
      </c>
    </row>
    <row r="35" spans="1:10" ht="16.5" customHeight="1">
      <c r="A35" s="149"/>
      <c r="B35" s="151"/>
      <c r="C35" s="151"/>
      <c r="D35" s="158"/>
      <c r="E35" s="158"/>
      <c r="F35" s="158"/>
      <c r="G35" s="7" t="s">
        <v>439</v>
      </c>
    </row>
    <row r="36" spans="1:10" ht="16.5" customHeight="1">
      <c r="A36" s="149"/>
      <c r="B36" s="151"/>
      <c r="C36" s="151"/>
      <c r="D36" s="158"/>
      <c r="E36" s="158"/>
      <c r="F36" s="158"/>
      <c r="G36" s="7" t="s">
        <v>440</v>
      </c>
    </row>
    <row r="37" spans="1:10" ht="16.5" customHeight="1">
      <c r="A37" s="149"/>
      <c r="B37" s="151"/>
      <c r="C37" s="151"/>
      <c r="D37" s="158"/>
      <c r="E37" s="158"/>
      <c r="F37" s="158"/>
      <c r="G37" s="7" t="s">
        <v>441</v>
      </c>
    </row>
    <row r="38" spans="1:10" ht="16.5" customHeight="1">
      <c r="A38" s="149"/>
      <c r="B38" s="151"/>
      <c r="C38" s="151"/>
      <c r="D38" s="158"/>
      <c r="E38" s="158"/>
      <c r="F38" s="158"/>
      <c r="G38" s="7" t="s">
        <v>442</v>
      </c>
    </row>
    <row r="39" spans="1:10" ht="16.5" customHeight="1">
      <c r="A39" s="149"/>
      <c r="B39" s="151"/>
      <c r="C39" s="151"/>
      <c r="D39" s="158"/>
      <c r="E39" s="158"/>
      <c r="F39" s="158"/>
      <c r="G39" s="7" t="s">
        <v>462</v>
      </c>
    </row>
    <row r="40" spans="1:10" ht="16.5" customHeight="1">
      <c r="A40" s="149"/>
      <c r="B40" s="151"/>
      <c r="C40" s="151"/>
      <c r="D40" s="158"/>
      <c r="E40" s="158"/>
      <c r="F40" s="158"/>
      <c r="G40" s="7" t="s">
        <v>443</v>
      </c>
      <c r="J40" s="22"/>
    </row>
    <row r="41" spans="1:10" ht="16.5" customHeight="1">
      <c r="A41" s="149"/>
      <c r="B41" s="151"/>
      <c r="C41" s="151"/>
      <c r="D41" s="158"/>
      <c r="E41" s="158"/>
      <c r="F41" s="158"/>
      <c r="G41" s="7" t="s">
        <v>444</v>
      </c>
    </row>
    <row r="42" spans="1:10" ht="16.5" customHeight="1">
      <c r="A42" s="149"/>
      <c r="B42" s="151"/>
      <c r="C42" s="151"/>
      <c r="D42" s="158"/>
      <c r="E42" s="158"/>
      <c r="F42" s="158"/>
      <c r="G42" s="7" t="s">
        <v>445</v>
      </c>
    </row>
    <row r="43" spans="1:10" ht="16.5" customHeight="1">
      <c r="A43" s="149"/>
      <c r="B43" s="152"/>
      <c r="C43" s="154"/>
      <c r="D43" s="159"/>
      <c r="E43" s="159"/>
      <c r="F43" s="159"/>
      <c r="G43" s="7" t="s">
        <v>446</v>
      </c>
    </row>
    <row r="44" spans="1:10" ht="16.5" customHeight="1">
      <c r="A44" s="149"/>
      <c r="B44" s="153"/>
      <c r="C44" s="140"/>
      <c r="D44" s="125"/>
      <c r="E44" s="125"/>
      <c r="F44" s="125"/>
      <c r="G44" s="7" t="s">
        <v>460</v>
      </c>
    </row>
    <row r="45" spans="1:10" ht="16.5" customHeight="1">
      <c r="A45" s="146" t="s">
        <v>19</v>
      </c>
      <c r="B45" s="147"/>
      <c r="C45" s="148"/>
      <c r="D45" s="19">
        <f>D46+D50+D55+D57</f>
        <v>20822550</v>
      </c>
      <c r="E45" s="19">
        <f>E46+E50+E55+E57</f>
        <v>21974000</v>
      </c>
      <c r="F45" s="19">
        <f>F46+F50+F55+F57</f>
        <v>0</v>
      </c>
      <c r="G45" s="72"/>
    </row>
    <row r="46" spans="1:10" ht="16.5" customHeight="1">
      <c r="A46" s="128"/>
      <c r="B46" s="131" t="s">
        <v>20</v>
      </c>
      <c r="C46" s="132"/>
      <c r="D46" s="9">
        <f>D47+D49</f>
        <v>18000000</v>
      </c>
      <c r="E46" s="9">
        <f>E47+E49</f>
        <v>18000000</v>
      </c>
      <c r="F46" s="9"/>
      <c r="G46" s="117"/>
    </row>
    <row r="47" spans="1:10" ht="16.5" customHeight="1">
      <c r="A47" s="129"/>
      <c r="B47" s="128"/>
      <c r="C47" s="139" t="s">
        <v>47</v>
      </c>
      <c r="D47" s="124">
        <v>16800000</v>
      </c>
      <c r="E47" s="124">
        <v>16800000</v>
      </c>
      <c r="F47" s="124">
        <f>E47-D47</f>
        <v>0</v>
      </c>
      <c r="G47" s="6" t="s">
        <v>463</v>
      </c>
    </row>
    <row r="48" spans="1:10" ht="16.5" customHeight="1">
      <c r="A48" s="129"/>
      <c r="B48" s="129"/>
      <c r="C48" s="140"/>
      <c r="D48" s="125"/>
      <c r="E48" s="125"/>
      <c r="F48" s="125"/>
      <c r="G48" s="7" t="s">
        <v>458</v>
      </c>
    </row>
    <row r="49" spans="1:7" ht="16.5" customHeight="1">
      <c r="A49" s="129"/>
      <c r="B49" s="152"/>
      <c r="C49" s="62" t="s">
        <v>21</v>
      </c>
      <c r="D49" s="67">
        <v>1200000</v>
      </c>
      <c r="E49" s="67">
        <f>지출세부사항!E27</f>
        <v>1200000</v>
      </c>
      <c r="F49" s="67">
        <f>E49-D49</f>
        <v>0</v>
      </c>
      <c r="G49" s="6" t="s">
        <v>459</v>
      </c>
    </row>
    <row r="50" spans="1:7" ht="16.5" customHeight="1">
      <c r="A50" s="129"/>
      <c r="B50" s="131" t="s">
        <v>22</v>
      </c>
      <c r="C50" s="155"/>
      <c r="D50" s="67">
        <f>D51+D52+D53+D54</f>
        <v>818360</v>
      </c>
      <c r="E50" s="67">
        <f>SUM(E51:E54)</f>
        <v>1830000</v>
      </c>
      <c r="F50" s="67"/>
      <c r="G50" s="65"/>
    </row>
    <row r="51" spans="1:7" ht="16.5" customHeight="1">
      <c r="A51" s="129"/>
      <c r="B51" s="156"/>
      <c r="C51" s="69" t="s">
        <v>23</v>
      </c>
      <c r="D51" s="67">
        <v>100000</v>
      </c>
      <c r="E51" s="67">
        <f>지출세부사항!E29</f>
        <v>100000</v>
      </c>
      <c r="F51" s="67">
        <f>E51-D51</f>
        <v>0</v>
      </c>
      <c r="G51" s="8" t="s">
        <v>447</v>
      </c>
    </row>
    <row r="52" spans="1:7" ht="16.5" customHeight="1">
      <c r="A52" s="129"/>
      <c r="B52" s="157"/>
      <c r="C52" s="62" t="s">
        <v>24</v>
      </c>
      <c r="D52" s="67">
        <v>380500</v>
      </c>
      <c r="E52" s="67">
        <f>지출세부사항!E31</f>
        <v>400000</v>
      </c>
      <c r="F52" s="67">
        <f>E52-D52</f>
        <v>19500</v>
      </c>
      <c r="G52" s="8" t="s">
        <v>448</v>
      </c>
    </row>
    <row r="53" spans="1:7" ht="16.5" customHeight="1">
      <c r="A53" s="129"/>
      <c r="B53" s="157"/>
      <c r="C53" s="62" t="s">
        <v>25</v>
      </c>
      <c r="D53" s="67">
        <v>283620</v>
      </c>
      <c r="E53" s="67">
        <f>지출세부사항!E34</f>
        <v>330000</v>
      </c>
      <c r="F53" s="67">
        <f>E53-D53</f>
        <v>46380</v>
      </c>
      <c r="G53" s="8" t="s">
        <v>449</v>
      </c>
    </row>
    <row r="54" spans="1:7" ht="16.5" customHeight="1">
      <c r="A54" s="129"/>
      <c r="B54" s="157"/>
      <c r="C54" s="62" t="s">
        <v>26</v>
      </c>
      <c r="D54" s="67">
        <v>54240</v>
      </c>
      <c r="E54" s="67">
        <f>지출세부사항!E37</f>
        <v>1000000</v>
      </c>
      <c r="F54" s="67">
        <f>E54-D54</f>
        <v>945760</v>
      </c>
      <c r="G54" s="8" t="s">
        <v>450</v>
      </c>
    </row>
    <row r="55" spans="1:7" ht="16.5" customHeight="1">
      <c r="A55" s="129"/>
      <c r="B55" s="131" t="s">
        <v>27</v>
      </c>
      <c r="C55" s="132"/>
      <c r="D55" s="9">
        <f>D56</f>
        <v>814280</v>
      </c>
      <c r="E55" s="9">
        <f>E56</f>
        <v>850000</v>
      </c>
      <c r="F55" s="9"/>
      <c r="G55" s="8"/>
    </row>
    <row r="56" spans="1:7" ht="16.5" customHeight="1">
      <c r="A56" s="129"/>
      <c r="B56" s="65"/>
      <c r="C56" s="62" t="s">
        <v>27</v>
      </c>
      <c r="D56" s="67">
        <v>814280</v>
      </c>
      <c r="E56" s="67">
        <f>지출세부사항!E40</f>
        <v>850000</v>
      </c>
      <c r="F56" s="67">
        <f>E56-D56</f>
        <v>35720</v>
      </c>
      <c r="G56" s="8" t="s">
        <v>451</v>
      </c>
    </row>
    <row r="57" spans="1:7" ht="16.5" customHeight="1">
      <c r="A57" s="129"/>
      <c r="B57" s="131" t="s">
        <v>49</v>
      </c>
      <c r="C57" s="132"/>
      <c r="D57" s="9">
        <f>D58</f>
        <v>1189910</v>
      </c>
      <c r="E57" s="9">
        <f>E58</f>
        <v>1294000</v>
      </c>
      <c r="F57" s="9"/>
      <c r="G57" s="72"/>
    </row>
    <row r="58" spans="1:7" ht="16.5" customHeight="1">
      <c r="A58" s="129"/>
      <c r="B58" s="65"/>
      <c r="C58" s="62" t="s">
        <v>48</v>
      </c>
      <c r="D58" s="67">
        <v>1189910</v>
      </c>
      <c r="E58" s="67">
        <f>지출세부사항!E43</f>
        <v>1294000</v>
      </c>
      <c r="F58" s="67">
        <f>E58-D58</f>
        <v>104090</v>
      </c>
      <c r="G58" s="8" t="s">
        <v>452</v>
      </c>
    </row>
    <row r="59" spans="1:7" ht="16.5" customHeight="1">
      <c r="A59" s="146" t="s">
        <v>28</v>
      </c>
      <c r="B59" s="147"/>
      <c r="C59" s="148"/>
      <c r="D59" s="19">
        <f>D60</f>
        <v>245000</v>
      </c>
      <c r="E59" s="19">
        <f>E60</f>
        <v>800000</v>
      </c>
      <c r="F59" s="19">
        <f>F60</f>
        <v>0</v>
      </c>
      <c r="G59" s="72"/>
    </row>
    <row r="60" spans="1:7" ht="16.5" customHeight="1">
      <c r="A60" s="128"/>
      <c r="B60" s="131" t="s">
        <v>28</v>
      </c>
      <c r="C60" s="132"/>
      <c r="D60" s="9">
        <f>D61</f>
        <v>245000</v>
      </c>
      <c r="E60" s="9">
        <f>E61</f>
        <v>800000</v>
      </c>
      <c r="F60" s="9"/>
      <c r="G60" s="72"/>
    </row>
    <row r="61" spans="1:7" ht="16.5" customHeight="1">
      <c r="A61" s="129"/>
      <c r="B61" s="65"/>
      <c r="C61" s="62" t="s">
        <v>28</v>
      </c>
      <c r="D61" s="67">
        <v>245000</v>
      </c>
      <c r="E61" s="67">
        <f>지출세부사항!E51</f>
        <v>800000</v>
      </c>
      <c r="F61" s="67">
        <f>E61-D61</f>
        <v>555000</v>
      </c>
      <c r="G61" s="7" t="s">
        <v>453</v>
      </c>
    </row>
    <row r="62" spans="1:7" ht="16.5" customHeight="1">
      <c r="A62" s="146" t="s">
        <v>29</v>
      </c>
      <c r="B62" s="147"/>
      <c r="C62" s="148"/>
      <c r="D62" s="19">
        <f>D63</f>
        <v>650000</v>
      </c>
      <c r="E62" s="19">
        <v>650000</v>
      </c>
      <c r="F62" s="19">
        <f>F63</f>
        <v>0</v>
      </c>
      <c r="G62" s="72"/>
    </row>
    <row r="63" spans="1:7" ht="16.5" customHeight="1">
      <c r="A63" s="128"/>
      <c r="B63" s="131" t="s">
        <v>29</v>
      </c>
      <c r="C63" s="132"/>
      <c r="D63" s="9">
        <f>D64</f>
        <v>650000</v>
      </c>
      <c r="E63" s="9">
        <v>650000</v>
      </c>
      <c r="F63" s="9"/>
      <c r="G63" s="72"/>
    </row>
    <row r="64" spans="1:7" ht="16.5" customHeight="1">
      <c r="A64" s="129"/>
      <c r="B64" s="160"/>
      <c r="C64" s="162" t="s">
        <v>30</v>
      </c>
      <c r="D64" s="124">
        <v>650000</v>
      </c>
      <c r="E64" s="124">
        <f>지출세부사항!E55</f>
        <v>650000</v>
      </c>
      <c r="F64" s="124">
        <f>E64-D64</f>
        <v>0</v>
      </c>
      <c r="G64" s="7" t="s">
        <v>456</v>
      </c>
    </row>
    <row r="65" spans="1:7" ht="16.5" customHeight="1">
      <c r="A65" s="129"/>
      <c r="B65" s="161"/>
      <c r="C65" s="163"/>
      <c r="D65" s="125"/>
      <c r="E65" s="125"/>
      <c r="F65" s="125"/>
      <c r="G65" s="6" t="s">
        <v>457</v>
      </c>
    </row>
    <row r="66" spans="1:7" ht="16.5" customHeight="1">
      <c r="A66" s="146" t="s">
        <v>71</v>
      </c>
      <c r="B66" s="147"/>
      <c r="C66" s="148"/>
      <c r="D66" s="19">
        <f>D67</f>
        <v>0</v>
      </c>
      <c r="E66" s="19">
        <v>0</v>
      </c>
      <c r="F66" s="19">
        <v>0</v>
      </c>
      <c r="G66" s="72"/>
    </row>
    <row r="67" spans="1:7" ht="16.5" customHeight="1">
      <c r="A67" s="128"/>
      <c r="B67" s="131" t="s">
        <v>72</v>
      </c>
      <c r="C67" s="132"/>
      <c r="D67" s="9">
        <f>D68</f>
        <v>0</v>
      </c>
      <c r="E67" s="9">
        <v>0</v>
      </c>
      <c r="F67" s="9"/>
      <c r="G67" s="72"/>
    </row>
    <row r="68" spans="1:7" ht="16.5" customHeight="1">
      <c r="A68" s="129"/>
      <c r="B68" s="72"/>
      <c r="C68" s="12" t="s">
        <v>73</v>
      </c>
      <c r="D68" s="67">
        <v>0</v>
      </c>
      <c r="E68" s="67">
        <f>지출세부사항!E59</f>
        <v>0</v>
      </c>
      <c r="F68" s="67">
        <f>E68-D68</f>
        <v>0</v>
      </c>
      <c r="G68" s="6"/>
    </row>
    <row r="69" spans="1:7" ht="16.5" customHeight="1">
      <c r="A69" s="146" t="s">
        <v>31</v>
      </c>
      <c r="B69" s="147"/>
      <c r="C69" s="148"/>
      <c r="D69" s="19">
        <f t="shared" ref="D69:F70" si="1">D70</f>
        <v>2594000</v>
      </c>
      <c r="E69" s="19">
        <f>E70</f>
        <v>3600000</v>
      </c>
      <c r="F69" s="19">
        <f t="shared" si="1"/>
        <v>0</v>
      </c>
      <c r="G69" s="72"/>
    </row>
    <row r="70" spans="1:7" ht="16.5" customHeight="1">
      <c r="A70" s="149"/>
      <c r="B70" s="150" t="s">
        <v>32</v>
      </c>
      <c r="C70" s="150"/>
      <c r="D70" s="9">
        <f t="shared" si="1"/>
        <v>2594000</v>
      </c>
      <c r="E70" s="9">
        <f>E71</f>
        <v>3600000</v>
      </c>
      <c r="F70" s="9"/>
      <c r="G70" s="72"/>
    </row>
    <row r="71" spans="1:7" ht="16.5" customHeight="1">
      <c r="A71" s="149"/>
      <c r="B71" s="72"/>
      <c r="C71" s="71" t="s">
        <v>32</v>
      </c>
      <c r="D71" s="67">
        <v>2594000</v>
      </c>
      <c r="E71" s="67">
        <f>지출세부사항!E62</f>
        <v>3600000</v>
      </c>
      <c r="F71" s="67">
        <f>E71-D71</f>
        <v>1006000</v>
      </c>
      <c r="G71" s="6" t="s">
        <v>454</v>
      </c>
    </row>
    <row r="72" spans="1:7" ht="16.5" customHeight="1">
      <c r="A72" s="146" t="s">
        <v>33</v>
      </c>
      <c r="B72" s="147"/>
      <c r="C72" s="148"/>
      <c r="D72" s="21">
        <f>D73</f>
        <v>0</v>
      </c>
      <c r="E72" s="19">
        <f>E73</f>
        <v>300000</v>
      </c>
      <c r="F72" s="19">
        <f>F73</f>
        <v>0</v>
      </c>
      <c r="G72" s="72"/>
    </row>
    <row r="73" spans="1:7" ht="16.5" customHeight="1">
      <c r="A73" s="128"/>
      <c r="B73" s="131" t="s">
        <v>34</v>
      </c>
      <c r="C73" s="132"/>
      <c r="D73" s="9">
        <f>D74</f>
        <v>0</v>
      </c>
      <c r="E73" s="9">
        <f>E74</f>
        <v>300000</v>
      </c>
      <c r="F73" s="9"/>
      <c r="G73" s="72"/>
    </row>
    <row r="74" spans="1:7" ht="16.5" customHeight="1">
      <c r="A74" s="129"/>
      <c r="B74" s="65"/>
      <c r="C74" s="62" t="s">
        <v>34</v>
      </c>
      <c r="D74" s="67">
        <v>0</v>
      </c>
      <c r="E74" s="67">
        <f>지출세부사항!E65</f>
        <v>300000</v>
      </c>
      <c r="F74" s="67">
        <f>E74-D74</f>
        <v>300000</v>
      </c>
      <c r="G74" s="20" t="s">
        <v>35</v>
      </c>
    </row>
    <row r="75" spans="1:7" ht="16.5" customHeight="1">
      <c r="A75" s="146" t="s">
        <v>36</v>
      </c>
      <c r="B75" s="147"/>
      <c r="C75" s="148"/>
      <c r="D75" s="21">
        <f>D76</f>
        <v>50000</v>
      </c>
      <c r="E75" s="19">
        <f>E76</f>
        <v>100000</v>
      </c>
      <c r="F75" s="19">
        <f>F76</f>
        <v>0</v>
      </c>
      <c r="G75" s="72"/>
    </row>
    <row r="76" spans="1:7" ht="16.5" customHeight="1">
      <c r="A76" s="128"/>
      <c r="B76" s="144" t="s">
        <v>36</v>
      </c>
      <c r="C76" s="132"/>
      <c r="D76" s="9">
        <f>D77</f>
        <v>50000</v>
      </c>
      <c r="E76" s="9">
        <f>E77</f>
        <v>100000</v>
      </c>
      <c r="F76" s="9"/>
      <c r="G76" s="72"/>
    </row>
    <row r="77" spans="1:7" ht="16.5" customHeight="1">
      <c r="A77" s="129"/>
      <c r="B77" s="113"/>
      <c r="C77" s="115" t="s">
        <v>37</v>
      </c>
      <c r="D77" s="114">
        <v>50000</v>
      </c>
      <c r="E77" s="114">
        <f>지출세부사항!E68</f>
        <v>100000</v>
      </c>
      <c r="F77" s="114">
        <f>E77-D77</f>
        <v>50000</v>
      </c>
      <c r="G77" s="6" t="s">
        <v>455</v>
      </c>
    </row>
    <row r="78" spans="1:7" ht="16.5" customHeight="1">
      <c r="A78" s="146" t="s">
        <v>38</v>
      </c>
      <c r="B78" s="147"/>
      <c r="C78" s="148"/>
      <c r="D78" s="21">
        <f>D79</f>
        <v>0</v>
      </c>
      <c r="E78" s="19">
        <f>E79</f>
        <v>100000</v>
      </c>
      <c r="F78" s="19">
        <f>F79</f>
        <v>0</v>
      </c>
      <c r="G78" s="72"/>
    </row>
    <row r="79" spans="1:7" ht="16.5" customHeight="1">
      <c r="A79" s="128"/>
      <c r="B79" s="131" t="s">
        <v>39</v>
      </c>
      <c r="C79" s="132"/>
      <c r="D79" s="9">
        <f>D80</f>
        <v>0</v>
      </c>
      <c r="E79" s="9">
        <f>E80</f>
        <v>100000</v>
      </c>
      <c r="F79" s="9"/>
      <c r="G79" s="72"/>
    </row>
    <row r="80" spans="1:7" ht="16.5" customHeight="1">
      <c r="A80" s="129"/>
      <c r="B80" s="71"/>
      <c r="C80" s="71" t="s">
        <v>40</v>
      </c>
      <c r="D80" s="67">
        <v>0</v>
      </c>
      <c r="E80" s="67">
        <f>지출세부사항!E71</f>
        <v>100000</v>
      </c>
      <c r="F80" s="67">
        <f>E80-D80</f>
        <v>100000</v>
      </c>
      <c r="G80" s="11" t="s">
        <v>368</v>
      </c>
    </row>
    <row r="81" spans="1:7" ht="16.5" customHeight="1">
      <c r="A81" s="146" t="s">
        <v>41</v>
      </c>
      <c r="B81" s="147"/>
      <c r="C81" s="148"/>
      <c r="D81" s="21">
        <f>D82</f>
        <v>0</v>
      </c>
      <c r="E81" s="19">
        <f>E82</f>
        <v>65289973</v>
      </c>
      <c r="F81" s="19">
        <f>F82</f>
        <v>0</v>
      </c>
      <c r="G81" s="72"/>
    </row>
    <row r="82" spans="1:7" ht="16.5" customHeight="1">
      <c r="A82" s="128"/>
      <c r="B82" s="131" t="s">
        <v>41</v>
      </c>
      <c r="C82" s="132"/>
      <c r="D82" s="9">
        <f>D83</f>
        <v>0</v>
      </c>
      <c r="E82" s="9">
        <f>E83</f>
        <v>65289973</v>
      </c>
      <c r="F82" s="9"/>
      <c r="G82" s="72"/>
    </row>
    <row r="83" spans="1:7" ht="16.5" customHeight="1">
      <c r="A83" s="129"/>
      <c r="B83" s="71"/>
      <c r="C83" s="12" t="s">
        <v>42</v>
      </c>
      <c r="D83" s="67">
        <v>0</v>
      </c>
      <c r="E83" s="67">
        <v>65289973</v>
      </c>
      <c r="F83" s="67"/>
      <c r="G83" s="65"/>
    </row>
    <row r="84" spans="1:7" ht="16.5" customHeight="1">
      <c r="A84" s="146" t="s">
        <v>51</v>
      </c>
      <c r="B84" s="147"/>
      <c r="C84" s="148"/>
      <c r="D84" s="21">
        <f>D85</f>
        <v>0</v>
      </c>
      <c r="E84" s="19">
        <f>E85</f>
        <v>0</v>
      </c>
      <c r="F84" s="19">
        <f>F85</f>
        <v>0</v>
      </c>
      <c r="G84" s="72"/>
    </row>
    <row r="85" spans="1:7" ht="16.5" customHeight="1">
      <c r="A85" s="149"/>
      <c r="B85" s="150" t="s">
        <v>52</v>
      </c>
      <c r="C85" s="150"/>
      <c r="D85" s="9">
        <f>D86</f>
        <v>0</v>
      </c>
      <c r="E85" s="9">
        <f>E86</f>
        <v>0</v>
      </c>
      <c r="F85" s="9"/>
      <c r="G85" s="90"/>
    </row>
    <row r="86" spans="1:7" ht="16.5" customHeight="1">
      <c r="A86" s="149"/>
      <c r="B86" s="89"/>
      <c r="C86" s="89" t="s">
        <v>50</v>
      </c>
      <c r="D86" s="9">
        <v>0</v>
      </c>
      <c r="E86" s="9">
        <f>지출세부사항!E77</f>
        <v>0</v>
      </c>
      <c r="F86" s="9">
        <f>E86-D86</f>
        <v>0</v>
      </c>
      <c r="G86" s="24"/>
    </row>
  </sheetData>
  <mergeCells count="80">
    <mergeCell ref="D34:D44"/>
    <mergeCell ref="E34:E44"/>
    <mergeCell ref="F34:F44"/>
    <mergeCell ref="B64:B65"/>
    <mergeCell ref="C64:C65"/>
    <mergeCell ref="D64:D65"/>
    <mergeCell ref="E64:E65"/>
    <mergeCell ref="F64:F65"/>
    <mergeCell ref="A59:C59"/>
    <mergeCell ref="A60:A61"/>
    <mergeCell ref="B60:C60"/>
    <mergeCell ref="A62:C62"/>
    <mergeCell ref="A63:A65"/>
    <mergeCell ref="B63:C63"/>
    <mergeCell ref="A45:C45"/>
    <mergeCell ref="A46:A58"/>
    <mergeCell ref="A81:C81"/>
    <mergeCell ref="A82:A83"/>
    <mergeCell ref="B82:C82"/>
    <mergeCell ref="A84:C84"/>
    <mergeCell ref="A85:A86"/>
    <mergeCell ref="B85:C85"/>
    <mergeCell ref="A70:A71"/>
    <mergeCell ref="B70:C70"/>
    <mergeCell ref="A78:C78"/>
    <mergeCell ref="A79:A80"/>
    <mergeCell ref="B79:C79"/>
    <mergeCell ref="A72:C72"/>
    <mergeCell ref="A73:A74"/>
    <mergeCell ref="B73:C73"/>
    <mergeCell ref="A75:C75"/>
    <mergeCell ref="A76:A77"/>
    <mergeCell ref="B76:C76"/>
    <mergeCell ref="B55:C55"/>
    <mergeCell ref="A66:C66"/>
    <mergeCell ref="A67:A68"/>
    <mergeCell ref="B67:C67"/>
    <mergeCell ref="A69:C69"/>
    <mergeCell ref="A27:A28"/>
    <mergeCell ref="B27:C27"/>
    <mergeCell ref="A29:C29"/>
    <mergeCell ref="B57:C57"/>
    <mergeCell ref="A30:A31"/>
    <mergeCell ref="B30:C30"/>
    <mergeCell ref="A32:C32"/>
    <mergeCell ref="A33:A44"/>
    <mergeCell ref="B33:C33"/>
    <mergeCell ref="B34:B44"/>
    <mergeCell ref="C34:C44"/>
    <mergeCell ref="C47:C48"/>
    <mergeCell ref="B46:C46"/>
    <mergeCell ref="B47:B49"/>
    <mergeCell ref="B50:C50"/>
    <mergeCell ref="B51:B54"/>
    <mergeCell ref="G23:G24"/>
    <mergeCell ref="G3:G4"/>
    <mergeCell ref="A3:C3"/>
    <mergeCell ref="A25:C25"/>
    <mergeCell ref="A26:C26"/>
    <mergeCell ref="A15:C15"/>
    <mergeCell ref="F3:F4"/>
    <mergeCell ref="A5:C5"/>
    <mergeCell ref="A23:C23"/>
    <mergeCell ref="F23:F24"/>
    <mergeCell ref="D47:D48"/>
    <mergeCell ref="E47:E48"/>
    <mergeCell ref="F47:F48"/>
    <mergeCell ref="A2:G2"/>
    <mergeCell ref="A1:G1"/>
    <mergeCell ref="A22:G22"/>
    <mergeCell ref="A16:A18"/>
    <mergeCell ref="B16:C16"/>
    <mergeCell ref="B17:B18"/>
    <mergeCell ref="A6:C6"/>
    <mergeCell ref="A7:A8"/>
    <mergeCell ref="B7:C7"/>
    <mergeCell ref="A9:C9"/>
    <mergeCell ref="A10:A14"/>
    <mergeCell ref="B10:C10"/>
    <mergeCell ref="B11:B14"/>
  </mergeCells>
  <phoneticPr fontId="4" type="noConversion"/>
  <pageMargins left="0.36" right="0.38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F15" sqref="F15"/>
    </sheetView>
  </sheetViews>
  <sheetFormatPr defaultRowHeight="16.5"/>
  <cols>
    <col min="1" max="1" width="5" customWidth="1"/>
    <col min="2" max="2" width="3.875" customWidth="1"/>
    <col min="3" max="3" width="12" customWidth="1"/>
    <col min="4" max="4" width="13.125" customWidth="1"/>
    <col min="5" max="5" width="13.75" customWidth="1"/>
    <col min="6" max="6" width="13.375" customWidth="1"/>
    <col min="7" max="7" width="31.125" customWidth="1"/>
    <col min="8" max="8" width="9.5" bestFit="1" customWidth="1"/>
  </cols>
  <sheetData>
    <row r="1" spans="1:7" ht="26.25">
      <c r="A1" s="126"/>
      <c r="B1" s="126"/>
      <c r="C1" s="126"/>
      <c r="D1" s="126"/>
      <c r="E1" s="126"/>
      <c r="F1" s="126"/>
      <c r="G1" s="126"/>
    </row>
    <row r="2" spans="1:7" ht="26.25">
      <c r="A2" s="126" t="s">
        <v>338</v>
      </c>
      <c r="B2" s="126"/>
      <c r="C2" s="126"/>
      <c r="D2" s="126"/>
      <c r="E2" s="126"/>
      <c r="F2" s="126"/>
      <c r="G2" s="126"/>
    </row>
    <row r="3" spans="1:7" ht="16.5" customHeight="1">
      <c r="A3" s="131" t="s">
        <v>0</v>
      </c>
      <c r="B3" s="144"/>
      <c r="C3" s="132"/>
      <c r="D3" s="62" t="s">
        <v>339</v>
      </c>
      <c r="E3" s="62" t="s">
        <v>339</v>
      </c>
      <c r="F3" s="139" t="s">
        <v>340</v>
      </c>
      <c r="G3" s="139" t="s">
        <v>1</v>
      </c>
    </row>
    <row r="4" spans="1:7">
      <c r="A4" s="71" t="s">
        <v>2</v>
      </c>
      <c r="B4" s="71" t="s">
        <v>3</v>
      </c>
      <c r="C4" s="71" t="s">
        <v>4</v>
      </c>
      <c r="D4" s="62" t="s">
        <v>341</v>
      </c>
      <c r="E4" s="66" t="s">
        <v>342</v>
      </c>
      <c r="F4" s="140"/>
      <c r="G4" s="145"/>
    </row>
    <row r="5" spans="1:7">
      <c r="A5" s="141" t="s">
        <v>13</v>
      </c>
      <c r="B5" s="142"/>
      <c r="C5" s="143"/>
      <c r="D5" s="5">
        <f>D6+D9+D17</f>
        <v>110432977</v>
      </c>
      <c r="E5" s="5">
        <f>E6+E9+E17</f>
        <v>109283973</v>
      </c>
      <c r="F5" s="5">
        <f>F6+F9+F17</f>
        <v>-15845996</v>
      </c>
      <c r="G5" s="72"/>
    </row>
    <row r="6" spans="1:7">
      <c r="A6" s="133" t="s">
        <v>5</v>
      </c>
      <c r="B6" s="134"/>
      <c r="C6" s="135"/>
      <c r="D6" s="13">
        <f>D7</f>
        <v>35412977</v>
      </c>
      <c r="E6" s="13">
        <f>E7</f>
        <v>51258973</v>
      </c>
      <c r="F6" s="18">
        <f>D6-E6</f>
        <v>-15845996</v>
      </c>
      <c r="G6" s="14"/>
    </row>
    <row r="7" spans="1:7">
      <c r="A7" s="136"/>
      <c r="B7" s="133" t="s">
        <v>5</v>
      </c>
      <c r="C7" s="135"/>
      <c r="D7" s="13">
        <f>D8</f>
        <v>35412977</v>
      </c>
      <c r="E7" s="13">
        <f>E8</f>
        <v>51258973</v>
      </c>
      <c r="F7" s="18"/>
      <c r="G7" s="14"/>
    </row>
    <row r="8" spans="1:7">
      <c r="A8" s="137"/>
      <c r="B8" s="14"/>
      <c r="C8" s="15" t="s">
        <v>6</v>
      </c>
      <c r="D8" s="13">
        <v>35412977</v>
      </c>
      <c r="E8" s="13">
        <v>51258973</v>
      </c>
      <c r="F8" s="18"/>
      <c r="G8" s="14"/>
    </row>
    <row r="9" spans="1:7">
      <c r="A9" s="133" t="s">
        <v>7</v>
      </c>
      <c r="B9" s="134"/>
      <c r="C9" s="135"/>
      <c r="D9" s="13">
        <f>D10</f>
        <v>75000000</v>
      </c>
      <c r="E9" s="13">
        <f>E10</f>
        <v>58000000</v>
      </c>
      <c r="F9" s="18"/>
      <c r="G9" s="14"/>
    </row>
    <row r="10" spans="1:7">
      <c r="A10" s="136"/>
      <c r="B10" s="133" t="s">
        <v>7</v>
      </c>
      <c r="C10" s="135"/>
      <c r="D10" s="13">
        <f>D11+D14+D15+D16</f>
        <v>75000000</v>
      </c>
      <c r="E10" s="13">
        <f>SUM(E11:E16)</f>
        <v>58000000</v>
      </c>
      <c r="F10" s="18"/>
      <c r="G10" s="14"/>
    </row>
    <row r="11" spans="1:7">
      <c r="A11" s="138"/>
      <c r="B11" s="136"/>
      <c r="C11" s="164" t="s">
        <v>8</v>
      </c>
      <c r="D11" s="166">
        <v>20000000</v>
      </c>
      <c r="E11" s="166">
        <f>SUM(F11:F13)</f>
        <v>3000000</v>
      </c>
      <c r="F11" s="68">
        <v>3000000</v>
      </c>
      <c r="G11" s="23" t="s">
        <v>343</v>
      </c>
    </row>
    <row r="12" spans="1:7">
      <c r="A12" s="138"/>
      <c r="B12" s="138"/>
      <c r="C12" s="165"/>
      <c r="D12" s="167"/>
      <c r="E12" s="167"/>
      <c r="F12" s="78">
        <v>0</v>
      </c>
      <c r="G12" s="23"/>
    </row>
    <row r="13" spans="1:7">
      <c r="A13" s="138"/>
      <c r="B13" s="138"/>
      <c r="C13" s="165"/>
      <c r="D13" s="167"/>
      <c r="E13" s="167"/>
      <c r="F13" s="68">
        <v>0</v>
      </c>
      <c r="G13" s="23"/>
    </row>
    <row r="14" spans="1:7">
      <c r="A14" s="138"/>
      <c r="B14" s="138"/>
      <c r="C14" s="109" t="s">
        <v>344</v>
      </c>
      <c r="D14" s="108">
        <v>25000000</v>
      </c>
      <c r="E14" s="108">
        <f>F14</f>
        <v>25000000</v>
      </c>
      <c r="F14" s="61">
        <v>25000000</v>
      </c>
      <c r="G14" s="17" t="s">
        <v>345</v>
      </c>
    </row>
    <row r="15" spans="1:7">
      <c r="A15" s="138"/>
      <c r="B15" s="138"/>
      <c r="C15" s="109" t="s">
        <v>346</v>
      </c>
      <c r="D15" s="108">
        <v>20000000</v>
      </c>
      <c r="E15" s="108">
        <f>F15</f>
        <v>20000000</v>
      </c>
      <c r="F15" s="112">
        <v>20000000</v>
      </c>
      <c r="G15" s="17" t="s">
        <v>425</v>
      </c>
    </row>
    <row r="16" spans="1:7">
      <c r="A16" s="137"/>
      <c r="B16" s="137"/>
      <c r="C16" s="15" t="s">
        <v>9</v>
      </c>
      <c r="D16" s="13">
        <v>10000000</v>
      </c>
      <c r="E16" s="13">
        <f>F16</f>
        <v>10000000</v>
      </c>
      <c r="F16" s="9">
        <v>10000000</v>
      </c>
      <c r="G16" s="16" t="s">
        <v>347</v>
      </c>
    </row>
    <row r="17" spans="1:7">
      <c r="A17" s="133" t="s">
        <v>10</v>
      </c>
      <c r="B17" s="134"/>
      <c r="C17" s="135"/>
      <c r="D17" s="13">
        <f>D18</f>
        <v>20000</v>
      </c>
      <c r="E17" s="13">
        <f>E18</f>
        <v>25000</v>
      </c>
      <c r="F17" s="18"/>
      <c r="G17" s="14"/>
    </row>
    <row r="18" spans="1:7">
      <c r="A18" s="128"/>
      <c r="B18" s="131" t="s">
        <v>11</v>
      </c>
      <c r="C18" s="132"/>
      <c r="D18" s="3">
        <f>D19+D20</f>
        <v>20000</v>
      </c>
      <c r="E18" s="3">
        <f>SUM(E19:E20)</f>
        <v>25000</v>
      </c>
      <c r="F18" s="18"/>
      <c r="G18" s="72"/>
    </row>
    <row r="19" spans="1:7">
      <c r="A19" s="129"/>
      <c r="B19" s="128"/>
      <c r="C19" s="71" t="s">
        <v>12</v>
      </c>
      <c r="D19" s="9">
        <v>10000</v>
      </c>
      <c r="E19" s="9">
        <v>25000</v>
      </c>
      <c r="F19" s="18"/>
      <c r="G19" s="4" t="s">
        <v>348</v>
      </c>
    </row>
    <row r="20" spans="1:7">
      <c r="A20" s="130"/>
      <c r="B20" s="130"/>
      <c r="C20" s="71" t="s">
        <v>11</v>
      </c>
      <c r="D20" s="3">
        <v>10000</v>
      </c>
      <c r="E20" s="3">
        <v>0</v>
      </c>
      <c r="F20" s="18"/>
      <c r="G20" s="24" t="s">
        <v>349</v>
      </c>
    </row>
  </sheetData>
  <mergeCells count="20">
    <mergeCell ref="D11:D13"/>
    <mergeCell ref="E11:E13"/>
    <mergeCell ref="A17:C17"/>
    <mergeCell ref="A18:A20"/>
    <mergeCell ref="B18:C18"/>
    <mergeCell ref="B19:B20"/>
    <mergeCell ref="A6:C6"/>
    <mergeCell ref="A7:A8"/>
    <mergeCell ref="B7:C7"/>
    <mergeCell ref="A9:C9"/>
    <mergeCell ref="A10:A16"/>
    <mergeCell ref="B10:C10"/>
    <mergeCell ref="B11:B16"/>
    <mergeCell ref="C11:C13"/>
    <mergeCell ref="A5:C5"/>
    <mergeCell ref="A1:G1"/>
    <mergeCell ref="A2:G2"/>
    <mergeCell ref="A3:C3"/>
    <mergeCell ref="F3:F4"/>
    <mergeCell ref="G3:G4"/>
  </mergeCells>
  <phoneticPr fontId="4" type="noConversion"/>
  <pageMargins left="0.33" right="0.2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77"/>
  <sheetViews>
    <sheetView workbookViewId="0">
      <selection activeCell="G60" sqref="G60"/>
    </sheetView>
  </sheetViews>
  <sheetFormatPr defaultRowHeight="16.5"/>
  <cols>
    <col min="1" max="1" width="3.75" customWidth="1"/>
    <col min="2" max="2" width="3.625" customWidth="1"/>
    <col min="3" max="3" width="10.875" customWidth="1"/>
    <col min="4" max="4" width="12.875" customWidth="1"/>
    <col min="5" max="5" width="12.75" customWidth="1"/>
    <col min="6" max="6" width="11.875" customWidth="1"/>
    <col min="7" max="7" width="36.125" customWidth="1"/>
    <col min="8" max="8" width="14" customWidth="1"/>
  </cols>
  <sheetData>
    <row r="2" spans="1:8" ht="26.25">
      <c r="A2" s="126" t="s">
        <v>44</v>
      </c>
      <c r="B2" s="126"/>
      <c r="C2" s="126"/>
      <c r="D2" s="126"/>
      <c r="E2" s="126"/>
      <c r="F2" s="126"/>
      <c r="G2" s="126"/>
    </row>
    <row r="3" spans="1:8" ht="16.5" customHeight="1">
      <c r="A3" s="131" t="s">
        <v>0</v>
      </c>
      <c r="B3" s="144"/>
      <c r="C3" s="132"/>
      <c r="D3" s="62" t="s">
        <v>54</v>
      </c>
      <c r="E3" s="105" t="s">
        <v>424</v>
      </c>
      <c r="F3" s="139" t="s">
        <v>58</v>
      </c>
      <c r="G3" s="139" t="s">
        <v>1</v>
      </c>
    </row>
    <row r="4" spans="1:8" ht="16.5" customHeight="1">
      <c r="A4" s="71" t="s">
        <v>2</v>
      </c>
      <c r="B4" s="71" t="s">
        <v>3</v>
      </c>
      <c r="C4" s="71" t="s">
        <v>4</v>
      </c>
      <c r="D4" s="106" t="s">
        <v>423</v>
      </c>
      <c r="E4" s="106" t="s">
        <v>45</v>
      </c>
      <c r="F4" s="145"/>
      <c r="G4" s="145"/>
    </row>
    <row r="5" spans="1:8" ht="16.5" customHeight="1">
      <c r="A5" s="141" t="s">
        <v>43</v>
      </c>
      <c r="B5" s="142"/>
      <c r="C5" s="143"/>
      <c r="D5" s="70">
        <f>D6+D10+D13+D23+D49+D53+D57+D60+D63+D66+D69+D72+D75</f>
        <v>38325670</v>
      </c>
      <c r="E5" s="79">
        <f>E6+E10+E13+E23+E49+E53+E57+E60+E63+E66+E69+E72+E75</f>
        <v>109283973</v>
      </c>
      <c r="F5" s="70">
        <f>F6+F10+F13+F23+F49+F53+F60+F63+F66+F69+F72+F75</f>
        <v>0</v>
      </c>
      <c r="G5" s="66"/>
      <c r="H5" s="22"/>
    </row>
    <row r="6" spans="1:8" ht="16.5" customHeight="1">
      <c r="A6" s="146" t="s">
        <v>15</v>
      </c>
      <c r="B6" s="147"/>
      <c r="C6" s="148"/>
      <c r="D6" s="19">
        <f>D7</f>
        <v>1300000</v>
      </c>
      <c r="E6" s="19">
        <f>E7</f>
        <v>1500000</v>
      </c>
      <c r="F6" s="19">
        <f>F7</f>
        <v>0</v>
      </c>
      <c r="G6" s="72"/>
      <c r="H6" s="10"/>
    </row>
    <row r="7" spans="1:8" ht="16.5" customHeight="1">
      <c r="A7" s="128"/>
      <c r="B7" s="131" t="s">
        <v>15</v>
      </c>
      <c r="C7" s="132"/>
      <c r="D7" s="9">
        <f>D8</f>
        <v>1300000</v>
      </c>
      <c r="E7" s="9">
        <f>E8</f>
        <v>1500000</v>
      </c>
      <c r="F7" s="9"/>
      <c r="G7" s="72"/>
    </row>
    <row r="8" spans="1:8" ht="16.5" customHeight="1">
      <c r="A8" s="129"/>
      <c r="B8" s="128"/>
      <c r="C8" s="139" t="s">
        <v>15</v>
      </c>
      <c r="D8" s="124">
        <v>1300000</v>
      </c>
      <c r="E8" s="124">
        <f>SUM(F8:F9)</f>
        <v>1500000</v>
      </c>
      <c r="F8" s="9">
        <v>1000000</v>
      </c>
      <c r="G8" s="6" t="s">
        <v>322</v>
      </c>
    </row>
    <row r="9" spans="1:8" ht="16.5" customHeight="1">
      <c r="A9" s="129"/>
      <c r="B9" s="129"/>
      <c r="C9" s="151"/>
      <c r="D9" s="158"/>
      <c r="E9" s="168"/>
      <c r="F9" s="9">
        <v>500000</v>
      </c>
      <c r="G9" s="8" t="s">
        <v>323</v>
      </c>
    </row>
    <row r="10" spans="1:8" ht="16.5" customHeight="1">
      <c r="A10" s="146" t="s">
        <v>17</v>
      </c>
      <c r="B10" s="147"/>
      <c r="C10" s="148"/>
      <c r="D10" s="19">
        <f>D11</f>
        <v>0</v>
      </c>
      <c r="E10" s="19">
        <f>E11</f>
        <v>2000000</v>
      </c>
      <c r="F10" s="19">
        <f>F11</f>
        <v>0</v>
      </c>
      <c r="G10" s="72"/>
    </row>
    <row r="11" spans="1:8" ht="16.5" customHeight="1">
      <c r="A11" s="128"/>
      <c r="B11" s="131" t="s">
        <v>18</v>
      </c>
      <c r="C11" s="132"/>
      <c r="D11" s="9">
        <f>D12</f>
        <v>0</v>
      </c>
      <c r="E11" s="9">
        <f>E12</f>
        <v>2000000</v>
      </c>
      <c r="F11" s="9"/>
      <c r="G11" s="4" t="s">
        <v>328</v>
      </c>
    </row>
    <row r="12" spans="1:8" ht="16.5" customHeight="1">
      <c r="A12" s="129"/>
      <c r="B12" s="72"/>
      <c r="C12" s="71" t="s">
        <v>18</v>
      </c>
      <c r="D12" s="67">
        <v>0</v>
      </c>
      <c r="E12" s="67">
        <v>2000000</v>
      </c>
      <c r="F12" s="9"/>
      <c r="G12" s="4" t="s">
        <v>328</v>
      </c>
    </row>
    <row r="13" spans="1:8" ht="16.5" customHeight="1">
      <c r="A13" s="146" t="s">
        <v>16</v>
      </c>
      <c r="B13" s="147"/>
      <c r="C13" s="148"/>
      <c r="D13" s="19">
        <f>D14</f>
        <v>12664120</v>
      </c>
      <c r="E13" s="19">
        <f>E14</f>
        <v>12370000</v>
      </c>
      <c r="F13" s="19">
        <f>F14</f>
        <v>0</v>
      </c>
      <c r="G13" s="72"/>
    </row>
    <row r="14" spans="1:8" ht="16.5" customHeight="1">
      <c r="A14" s="149"/>
      <c r="B14" s="150" t="s">
        <v>16</v>
      </c>
      <c r="C14" s="150"/>
      <c r="D14" s="9">
        <f>D15</f>
        <v>12664120</v>
      </c>
      <c r="E14" s="9">
        <f>E15</f>
        <v>12370000</v>
      </c>
      <c r="F14" s="9"/>
      <c r="G14" s="72"/>
    </row>
    <row r="15" spans="1:8" ht="16.5" customHeight="1">
      <c r="A15" s="149"/>
      <c r="B15" s="149"/>
      <c r="C15" s="139" t="s">
        <v>350</v>
      </c>
      <c r="D15" s="124">
        <v>12664120</v>
      </c>
      <c r="E15" s="124">
        <f>SUM(F15:F22)</f>
        <v>12370000</v>
      </c>
      <c r="F15" s="9">
        <v>8000000</v>
      </c>
      <c r="G15" s="6" t="s">
        <v>351</v>
      </c>
    </row>
    <row r="16" spans="1:8" ht="16.5" customHeight="1">
      <c r="A16" s="149"/>
      <c r="B16" s="149"/>
      <c r="C16" s="151"/>
      <c r="D16" s="158"/>
      <c r="E16" s="158"/>
      <c r="F16" s="9">
        <v>420000</v>
      </c>
      <c r="G16" s="7" t="s">
        <v>326</v>
      </c>
    </row>
    <row r="17" spans="1:8" ht="16.5" customHeight="1">
      <c r="A17" s="149"/>
      <c r="B17" s="149"/>
      <c r="C17" s="151"/>
      <c r="D17" s="158"/>
      <c r="E17" s="168"/>
      <c r="F17" s="9">
        <v>2000000</v>
      </c>
      <c r="G17" s="7" t="s">
        <v>428</v>
      </c>
    </row>
    <row r="18" spans="1:8" ht="16.5" customHeight="1">
      <c r="A18" s="149"/>
      <c r="B18" s="149"/>
      <c r="C18" s="151"/>
      <c r="D18" s="158"/>
      <c r="E18" s="168"/>
      <c r="F18" s="9">
        <v>450000</v>
      </c>
      <c r="G18" s="7" t="s">
        <v>427</v>
      </c>
    </row>
    <row r="19" spans="1:8" ht="16.5" customHeight="1">
      <c r="A19" s="149"/>
      <c r="B19" s="149"/>
      <c r="C19" s="151"/>
      <c r="D19" s="158"/>
      <c r="E19" s="168"/>
      <c r="F19" s="9">
        <v>500000</v>
      </c>
      <c r="G19" s="7" t="s">
        <v>352</v>
      </c>
      <c r="H19" s="22"/>
    </row>
    <row r="20" spans="1:8" ht="16.5" customHeight="1">
      <c r="A20" s="149"/>
      <c r="B20" s="149"/>
      <c r="C20" s="151"/>
      <c r="D20" s="158"/>
      <c r="E20" s="168"/>
      <c r="F20" s="9">
        <v>200000</v>
      </c>
      <c r="G20" s="7" t="s">
        <v>353</v>
      </c>
      <c r="H20" s="22"/>
    </row>
    <row r="21" spans="1:8" ht="16.5" customHeight="1">
      <c r="A21" s="149"/>
      <c r="B21" s="149"/>
      <c r="C21" s="151"/>
      <c r="D21" s="158"/>
      <c r="E21" s="168"/>
      <c r="F21" s="9">
        <v>500000</v>
      </c>
      <c r="G21" s="7" t="s">
        <v>354</v>
      </c>
    </row>
    <row r="22" spans="1:8" ht="16.5" customHeight="1">
      <c r="A22" s="149"/>
      <c r="B22" s="149"/>
      <c r="C22" s="151"/>
      <c r="D22" s="158"/>
      <c r="E22" s="168"/>
      <c r="F22" s="9">
        <v>300000</v>
      </c>
      <c r="G22" s="7" t="s">
        <v>327</v>
      </c>
    </row>
    <row r="23" spans="1:8" ht="16.5" customHeight="1">
      <c r="A23" s="146" t="s">
        <v>19</v>
      </c>
      <c r="B23" s="147"/>
      <c r="C23" s="148"/>
      <c r="D23" s="19">
        <f>D24+D28+D39+D42</f>
        <v>20822550</v>
      </c>
      <c r="E23" s="19">
        <f>E24+E28+E39+E42</f>
        <v>27974000</v>
      </c>
      <c r="F23" s="19">
        <f>F24+F28+F39+F42</f>
        <v>0</v>
      </c>
      <c r="G23" s="72"/>
    </row>
    <row r="24" spans="1:8" ht="16.5" customHeight="1">
      <c r="A24" s="128"/>
      <c r="B24" s="131" t="s">
        <v>20</v>
      </c>
      <c r="C24" s="132"/>
      <c r="D24" s="9">
        <f>D25+D27</f>
        <v>18000000</v>
      </c>
      <c r="E24" s="9">
        <f>E25+E27</f>
        <v>24000000</v>
      </c>
      <c r="F24" s="9"/>
      <c r="G24" s="72"/>
    </row>
    <row r="25" spans="1:8" ht="16.5" customHeight="1">
      <c r="A25" s="129"/>
      <c r="B25" s="128"/>
      <c r="C25" s="139" t="s">
        <v>355</v>
      </c>
      <c r="D25" s="124">
        <v>16800000</v>
      </c>
      <c r="E25" s="124">
        <f>F25+F26</f>
        <v>22800000</v>
      </c>
      <c r="F25" s="67">
        <v>12000000</v>
      </c>
      <c r="G25" s="6" t="s">
        <v>324</v>
      </c>
    </row>
    <row r="26" spans="1:8" ht="16.5" customHeight="1">
      <c r="A26" s="129"/>
      <c r="B26" s="152"/>
      <c r="C26" s="151"/>
      <c r="D26" s="158"/>
      <c r="E26" s="168"/>
      <c r="F26" s="87">
        <v>10800000</v>
      </c>
      <c r="G26" s="7" t="s">
        <v>325</v>
      </c>
    </row>
    <row r="27" spans="1:8" ht="16.5" customHeight="1">
      <c r="A27" s="129"/>
      <c r="B27" s="152"/>
      <c r="C27" s="62" t="s">
        <v>21</v>
      </c>
      <c r="D27" s="67">
        <v>1200000</v>
      </c>
      <c r="E27" s="67">
        <v>1200000</v>
      </c>
      <c r="F27" s="67">
        <v>1200000</v>
      </c>
      <c r="G27" s="6" t="s">
        <v>324</v>
      </c>
    </row>
    <row r="28" spans="1:8" ht="16.5" customHeight="1">
      <c r="A28" s="129"/>
      <c r="B28" s="131" t="s">
        <v>22</v>
      </c>
      <c r="C28" s="155"/>
      <c r="D28" s="67">
        <f>D29+D31+D34+D37</f>
        <v>818360</v>
      </c>
      <c r="E28" s="67">
        <f>E29+E31+E34+E37</f>
        <v>1830000</v>
      </c>
      <c r="F28" s="67"/>
      <c r="G28" s="65"/>
    </row>
    <row r="29" spans="1:8" ht="16.5" customHeight="1">
      <c r="A29" s="129"/>
      <c r="B29" s="156"/>
      <c r="C29" s="151" t="s">
        <v>23</v>
      </c>
      <c r="D29" s="124">
        <v>100000</v>
      </c>
      <c r="E29" s="124">
        <f>F29+F30</f>
        <v>100000</v>
      </c>
      <c r="F29" s="9">
        <v>20000</v>
      </c>
      <c r="G29" s="6" t="s">
        <v>356</v>
      </c>
    </row>
    <row r="30" spans="1:8" ht="16.5" customHeight="1">
      <c r="A30" s="129"/>
      <c r="B30" s="157"/>
      <c r="C30" s="145"/>
      <c r="D30" s="169"/>
      <c r="E30" s="170"/>
      <c r="F30" s="116">
        <v>80000</v>
      </c>
      <c r="G30" s="6" t="s">
        <v>429</v>
      </c>
    </row>
    <row r="31" spans="1:8" ht="16.5" customHeight="1">
      <c r="A31" s="129"/>
      <c r="B31" s="157"/>
      <c r="C31" s="139" t="s">
        <v>24</v>
      </c>
      <c r="D31" s="124">
        <v>380500</v>
      </c>
      <c r="E31" s="124">
        <f>F31+F32+F33</f>
        <v>400000</v>
      </c>
      <c r="F31" s="9">
        <v>100000</v>
      </c>
      <c r="G31" s="6" t="s">
        <v>357</v>
      </c>
    </row>
    <row r="32" spans="1:8" ht="16.5" customHeight="1">
      <c r="A32" s="129"/>
      <c r="B32" s="157"/>
      <c r="C32" s="151"/>
      <c r="D32" s="158"/>
      <c r="E32" s="168"/>
      <c r="F32" s="9">
        <v>100000</v>
      </c>
      <c r="G32" s="7" t="s">
        <v>358</v>
      </c>
    </row>
    <row r="33" spans="1:7" ht="16.5" customHeight="1">
      <c r="A33" s="129"/>
      <c r="B33" s="157"/>
      <c r="C33" s="145"/>
      <c r="D33" s="169"/>
      <c r="E33" s="170"/>
      <c r="F33" s="9">
        <v>200000</v>
      </c>
      <c r="G33" s="8" t="s">
        <v>359</v>
      </c>
    </row>
    <row r="34" spans="1:7" ht="16.5" customHeight="1">
      <c r="A34" s="129"/>
      <c r="B34" s="157"/>
      <c r="C34" s="139" t="s">
        <v>25</v>
      </c>
      <c r="D34" s="124">
        <v>283620</v>
      </c>
      <c r="E34" s="124">
        <f>SUM(F34:F36)</f>
        <v>330000</v>
      </c>
      <c r="F34" s="9">
        <v>70000</v>
      </c>
      <c r="G34" s="6" t="s">
        <v>334</v>
      </c>
    </row>
    <row r="35" spans="1:7" ht="16.5" customHeight="1">
      <c r="A35" s="129"/>
      <c r="B35" s="157"/>
      <c r="C35" s="151"/>
      <c r="D35" s="158"/>
      <c r="E35" s="168"/>
      <c r="F35" s="9">
        <v>60000</v>
      </c>
      <c r="G35" s="7" t="s">
        <v>360</v>
      </c>
    </row>
    <row r="36" spans="1:7" ht="16.5" customHeight="1">
      <c r="A36" s="129"/>
      <c r="B36" s="157"/>
      <c r="C36" s="145"/>
      <c r="D36" s="169"/>
      <c r="E36" s="170"/>
      <c r="F36" s="9">
        <v>200000</v>
      </c>
      <c r="G36" s="8" t="s">
        <v>335</v>
      </c>
    </row>
    <row r="37" spans="1:7" ht="16.5" customHeight="1">
      <c r="A37" s="129"/>
      <c r="B37" s="157"/>
      <c r="C37" s="139" t="s">
        <v>26</v>
      </c>
      <c r="D37" s="124">
        <v>54240</v>
      </c>
      <c r="E37" s="124">
        <f>SUM(F37:F38)</f>
        <v>1000000</v>
      </c>
      <c r="F37" s="9">
        <v>1000000</v>
      </c>
      <c r="G37" s="4" t="s">
        <v>361</v>
      </c>
    </row>
    <row r="38" spans="1:7" ht="16.5" customHeight="1">
      <c r="A38" s="129"/>
      <c r="B38" s="161"/>
      <c r="C38" s="140"/>
      <c r="D38" s="169"/>
      <c r="E38" s="169"/>
      <c r="F38" s="9"/>
      <c r="G38" s="4" t="s">
        <v>362</v>
      </c>
    </row>
    <row r="39" spans="1:7" ht="16.5" customHeight="1">
      <c r="A39" s="129"/>
      <c r="B39" s="131" t="s">
        <v>27</v>
      </c>
      <c r="C39" s="132"/>
      <c r="D39" s="9">
        <f>D40</f>
        <v>814280</v>
      </c>
      <c r="E39" s="9">
        <f>E40</f>
        <v>850000</v>
      </c>
      <c r="F39" s="9"/>
      <c r="G39" s="72"/>
    </row>
    <row r="40" spans="1:7" ht="16.5" customHeight="1">
      <c r="A40" s="129"/>
      <c r="B40" s="128"/>
      <c r="C40" s="139" t="s">
        <v>27</v>
      </c>
      <c r="D40" s="124">
        <v>814280</v>
      </c>
      <c r="E40" s="124">
        <f>SUM(F40:F41)</f>
        <v>850000</v>
      </c>
      <c r="F40" s="67">
        <v>600000</v>
      </c>
      <c r="G40" s="6" t="s">
        <v>363</v>
      </c>
    </row>
    <row r="41" spans="1:7" ht="16.5" customHeight="1">
      <c r="A41" s="129"/>
      <c r="B41" s="129"/>
      <c r="C41" s="151"/>
      <c r="D41" s="158"/>
      <c r="E41" s="168"/>
      <c r="F41" s="87">
        <v>250000</v>
      </c>
      <c r="G41" s="7" t="s">
        <v>364</v>
      </c>
    </row>
    <row r="42" spans="1:7" ht="16.5" customHeight="1">
      <c r="A42" s="129"/>
      <c r="B42" s="131" t="s">
        <v>49</v>
      </c>
      <c r="C42" s="132"/>
      <c r="D42" s="9">
        <f>D43</f>
        <v>1189910</v>
      </c>
      <c r="E42" s="9">
        <f>E43</f>
        <v>1294000</v>
      </c>
      <c r="F42" s="9"/>
      <c r="G42" s="72"/>
    </row>
    <row r="43" spans="1:7" ht="16.5" customHeight="1">
      <c r="A43" s="129"/>
      <c r="B43" s="128"/>
      <c r="C43" s="139" t="s">
        <v>49</v>
      </c>
      <c r="D43" s="124">
        <v>1189910</v>
      </c>
      <c r="E43" s="124">
        <f>SUM(F43:F48)</f>
        <v>1294000</v>
      </c>
      <c r="F43" s="9">
        <v>450000</v>
      </c>
      <c r="G43" s="6" t="s">
        <v>329</v>
      </c>
    </row>
    <row r="44" spans="1:7" ht="16.5" customHeight="1">
      <c r="A44" s="129"/>
      <c r="B44" s="129"/>
      <c r="C44" s="151"/>
      <c r="D44" s="158"/>
      <c r="E44" s="168"/>
      <c r="F44" s="9">
        <v>700000</v>
      </c>
      <c r="G44" s="7" t="s">
        <v>365</v>
      </c>
    </row>
    <row r="45" spans="1:7" ht="16.5" customHeight="1">
      <c r="A45" s="129"/>
      <c r="B45" s="129"/>
      <c r="C45" s="151"/>
      <c r="D45" s="158"/>
      <c r="E45" s="168"/>
      <c r="F45" s="9">
        <v>50000</v>
      </c>
      <c r="G45" s="7" t="s">
        <v>430</v>
      </c>
    </row>
    <row r="46" spans="1:7" ht="16.5" customHeight="1">
      <c r="A46" s="129"/>
      <c r="B46" s="129"/>
      <c r="C46" s="151"/>
      <c r="D46" s="158"/>
      <c r="E46" s="168"/>
      <c r="F46" s="9">
        <v>40000</v>
      </c>
      <c r="G46" s="7" t="s">
        <v>332</v>
      </c>
    </row>
    <row r="47" spans="1:7" ht="16.5" customHeight="1">
      <c r="A47" s="129"/>
      <c r="B47" s="129"/>
      <c r="C47" s="151"/>
      <c r="D47" s="158"/>
      <c r="E47" s="168"/>
      <c r="F47" s="9">
        <v>4000</v>
      </c>
      <c r="G47" s="7" t="s">
        <v>330</v>
      </c>
    </row>
    <row r="48" spans="1:7" ht="16.5" customHeight="1">
      <c r="A48" s="129"/>
      <c r="B48" s="129"/>
      <c r="C48" s="151"/>
      <c r="D48" s="158"/>
      <c r="E48" s="168"/>
      <c r="F48" s="9">
        <v>50000</v>
      </c>
      <c r="G48" s="7" t="s">
        <v>331</v>
      </c>
    </row>
    <row r="49" spans="1:7" ht="16.5" customHeight="1">
      <c r="A49" s="146" t="s">
        <v>28</v>
      </c>
      <c r="B49" s="147"/>
      <c r="C49" s="148"/>
      <c r="D49" s="19">
        <f>D50</f>
        <v>245000</v>
      </c>
      <c r="E49" s="19">
        <f>E50</f>
        <v>800000</v>
      </c>
      <c r="F49" s="19">
        <f>F50</f>
        <v>0</v>
      </c>
      <c r="G49" s="72"/>
    </row>
    <row r="50" spans="1:7" ht="16.5" customHeight="1">
      <c r="A50" s="128"/>
      <c r="B50" s="131" t="s">
        <v>28</v>
      </c>
      <c r="C50" s="132"/>
      <c r="D50" s="9">
        <f>D51</f>
        <v>245000</v>
      </c>
      <c r="E50" s="9">
        <f>E51</f>
        <v>800000</v>
      </c>
      <c r="F50" s="9"/>
      <c r="G50" s="72"/>
    </row>
    <row r="51" spans="1:7" ht="16.5" customHeight="1">
      <c r="A51" s="129"/>
      <c r="B51" s="128"/>
      <c r="C51" s="139" t="s">
        <v>28</v>
      </c>
      <c r="D51" s="124">
        <v>245000</v>
      </c>
      <c r="E51" s="124">
        <f>SUM(F51:F52)</f>
        <v>800000</v>
      </c>
      <c r="F51" s="9">
        <v>200000</v>
      </c>
      <c r="G51" s="6" t="s">
        <v>366</v>
      </c>
    </row>
    <row r="52" spans="1:7" ht="16.5" customHeight="1">
      <c r="A52" s="129"/>
      <c r="B52" s="129"/>
      <c r="C52" s="151"/>
      <c r="D52" s="158"/>
      <c r="E52" s="168"/>
      <c r="F52" s="9">
        <v>600000</v>
      </c>
      <c r="G52" s="7" t="s">
        <v>431</v>
      </c>
    </row>
    <row r="53" spans="1:7" ht="16.5" customHeight="1">
      <c r="A53" s="146" t="s">
        <v>29</v>
      </c>
      <c r="B53" s="147"/>
      <c r="C53" s="148"/>
      <c r="D53" s="19">
        <f>D54</f>
        <v>650000</v>
      </c>
      <c r="E53" s="19">
        <f>E54</f>
        <v>650000</v>
      </c>
      <c r="F53" s="19">
        <f>F54</f>
        <v>0</v>
      </c>
      <c r="G53" s="72"/>
    </row>
    <row r="54" spans="1:7" ht="16.5" customHeight="1">
      <c r="A54" s="128"/>
      <c r="B54" s="131" t="s">
        <v>29</v>
      </c>
      <c r="C54" s="132"/>
      <c r="D54" s="9">
        <f>D55</f>
        <v>650000</v>
      </c>
      <c r="E54" s="9">
        <f>E55</f>
        <v>650000</v>
      </c>
      <c r="F54" s="9"/>
      <c r="G54" s="72"/>
    </row>
    <row r="55" spans="1:7" ht="16.5" customHeight="1">
      <c r="A55" s="129"/>
      <c r="B55" s="128"/>
      <c r="C55" s="111" t="s">
        <v>432</v>
      </c>
      <c r="D55" s="124">
        <v>650000</v>
      </c>
      <c r="E55" s="124">
        <f>SUM(F55:F56)</f>
        <v>650000</v>
      </c>
      <c r="F55" s="9">
        <v>450000</v>
      </c>
      <c r="G55" s="6" t="s">
        <v>333</v>
      </c>
    </row>
    <row r="56" spans="1:7" ht="16.5" customHeight="1">
      <c r="A56" s="129"/>
      <c r="B56" s="129"/>
      <c r="C56" s="111" t="s">
        <v>433</v>
      </c>
      <c r="D56" s="158"/>
      <c r="E56" s="158"/>
      <c r="F56" s="9">
        <v>200000</v>
      </c>
      <c r="G56" s="7" t="s">
        <v>367</v>
      </c>
    </row>
    <row r="57" spans="1:7" ht="16.5" customHeight="1">
      <c r="A57" s="146" t="s">
        <v>71</v>
      </c>
      <c r="B57" s="147"/>
      <c r="C57" s="148"/>
      <c r="D57" s="19">
        <f>D58</f>
        <v>0</v>
      </c>
      <c r="E57" s="19">
        <f>E58</f>
        <v>0</v>
      </c>
      <c r="F57" s="19"/>
      <c r="G57" s="72"/>
    </row>
    <row r="58" spans="1:7" ht="16.5" customHeight="1">
      <c r="A58" s="128"/>
      <c r="B58" s="131" t="s">
        <v>72</v>
      </c>
      <c r="C58" s="132"/>
      <c r="D58" s="9">
        <f>D59</f>
        <v>0</v>
      </c>
      <c r="E58" s="9">
        <v>0</v>
      </c>
      <c r="F58" s="9"/>
      <c r="G58" s="72"/>
    </row>
    <row r="59" spans="1:7" ht="16.5" customHeight="1">
      <c r="A59" s="129"/>
      <c r="B59" s="72"/>
      <c r="C59" s="12" t="s">
        <v>73</v>
      </c>
      <c r="D59" s="67">
        <v>0</v>
      </c>
      <c r="E59" s="67">
        <v>0</v>
      </c>
      <c r="F59" s="67"/>
      <c r="G59" s="6" t="s">
        <v>436</v>
      </c>
    </row>
    <row r="60" spans="1:7" ht="16.5" customHeight="1">
      <c r="A60" s="146" t="s">
        <v>31</v>
      </c>
      <c r="B60" s="147"/>
      <c r="C60" s="148"/>
      <c r="D60" s="19">
        <f t="shared" ref="D60:F61" si="0">D61</f>
        <v>2594000</v>
      </c>
      <c r="E60" s="19">
        <f t="shared" si="0"/>
        <v>3600000</v>
      </c>
      <c r="F60" s="19">
        <f t="shared" si="0"/>
        <v>0</v>
      </c>
      <c r="G60" s="72"/>
    </row>
    <row r="61" spans="1:7" ht="16.5" customHeight="1">
      <c r="A61" s="149"/>
      <c r="B61" s="150" t="s">
        <v>32</v>
      </c>
      <c r="C61" s="150"/>
      <c r="D61" s="9">
        <f t="shared" si="0"/>
        <v>2594000</v>
      </c>
      <c r="E61" s="9">
        <f>E62</f>
        <v>3600000</v>
      </c>
      <c r="F61" s="9"/>
      <c r="G61" s="72"/>
    </row>
    <row r="62" spans="1:7" ht="16.5" customHeight="1">
      <c r="A62" s="149"/>
      <c r="B62" s="110"/>
      <c r="C62" s="111" t="s">
        <v>32</v>
      </c>
      <c r="D62" s="112">
        <v>2594000</v>
      </c>
      <c r="E62" s="112">
        <f>SUM(F62:F62)</f>
        <v>3600000</v>
      </c>
      <c r="F62" s="67">
        <v>3600000</v>
      </c>
      <c r="G62" s="6" t="s">
        <v>434</v>
      </c>
    </row>
    <row r="63" spans="1:7" ht="16.5" customHeight="1">
      <c r="A63" s="146" t="s">
        <v>33</v>
      </c>
      <c r="B63" s="147"/>
      <c r="C63" s="148"/>
      <c r="D63" s="21">
        <f>D64</f>
        <v>0</v>
      </c>
      <c r="E63" s="19">
        <f>E64</f>
        <v>300000</v>
      </c>
      <c r="F63" s="19">
        <f>F64</f>
        <v>0</v>
      </c>
      <c r="G63" s="72"/>
    </row>
    <row r="64" spans="1:7" ht="16.5" customHeight="1">
      <c r="A64" s="128"/>
      <c r="B64" s="131" t="s">
        <v>34</v>
      </c>
      <c r="C64" s="132"/>
      <c r="D64" s="9">
        <f>D65</f>
        <v>0</v>
      </c>
      <c r="E64" s="9">
        <f>E65</f>
        <v>300000</v>
      </c>
      <c r="F64" s="9"/>
      <c r="G64" s="72"/>
    </row>
    <row r="65" spans="1:8" ht="16.5" customHeight="1">
      <c r="A65" s="129"/>
      <c r="B65" s="107"/>
      <c r="C65" s="105" t="s">
        <v>34</v>
      </c>
      <c r="D65" s="112">
        <v>0</v>
      </c>
      <c r="E65" s="112">
        <f>SUM(F65:F65)</f>
        <v>300000</v>
      </c>
      <c r="F65" s="67">
        <v>300000</v>
      </c>
      <c r="G65" s="20" t="s">
        <v>35</v>
      </c>
    </row>
    <row r="66" spans="1:8" ht="16.5" customHeight="1">
      <c r="A66" s="146" t="s">
        <v>36</v>
      </c>
      <c r="B66" s="147"/>
      <c r="C66" s="148"/>
      <c r="D66" s="21">
        <f>D67</f>
        <v>50000</v>
      </c>
      <c r="E66" s="19">
        <f>E67</f>
        <v>100000</v>
      </c>
      <c r="F66" s="19">
        <f>F67</f>
        <v>0</v>
      </c>
      <c r="G66" s="72"/>
    </row>
    <row r="67" spans="1:8" ht="16.5" customHeight="1">
      <c r="A67" s="128"/>
      <c r="B67" s="144" t="s">
        <v>36</v>
      </c>
      <c r="C67" s="132"/>
      <c r="D67" s="9">
        <f>D68</f>
        <v>50000</v>
      </c>
      <c r="E67" s="9">
        <f>E68</f>
        <v>100000</v>
      </c>
      <c r="F67" s="9"/>
      <c r="G67" s="72"/>
    </row>
    <row r="68" spans="1:8" ht="16.5" customHeight="1">
      <c r="A68" s="129"/>
      <c r="B68" s="107"/>
      <c r="C68" s="105" t="s">
        <v>37</v>
      </c>
      <c r="D68" s="112">
        <v>50000</v>
      </c>
      <c r="E68" s="112">
        <f>SUM(F68:F68)</f>
        <v>100000</v>
      </c>
      <c r="F68" s="67">
        <v>100000</v>
      </c>
      <c r="G68" s="6" t="s">
        <v>435</v>
      </c>
    </row>
    <row r="69" spans="1:8" ht="16.5" customHeight="1">
      <c r="A69" s="146" t="s">
        <v>38</v>
      </c>
      <c r="B69" s="147"/>
      <c r="C69" s="148"/>
      <c r="D69" s="21">
        <f>D70</f>
        <v>0</v>
      </c>
      <c r="E69" s="19">
        <f>E70</f>
        <v>100000</v>
      </c>
      <c r="F69" s="19">
        <f>F70</f>
        <v>0</v>
      </c>
      <c r="G69" s="72"/>
    </row>
    <row r="70" spans="1:8" ht="16.5" customHeight="1">
      <c r="A70" s="128"/>
      <c r="B70" s="131" t="s">
        <v>39</v>
      </c>
      <c r="C70" s="132"/>
      <c r="D70" s="9">
        <f>D71</f>
        <v>0</v>
      </c>
      <c r="E70" s="9">
        <f>E71</f>
        <v>100000</v>
      </c>
      <c r="F70" s="9"/>
      <c r="G70" s="72"/>
    </row>
    <row r="71" spans="1:8" ht="16.5" customHeight="1">
      <c r="A71" s="129"/>
      <c r="B71" s="71"/>
      <c r="C71" s="71" t="s">
        <v>40</v>
      </c>
      <c r="D71" s="67">
        <v>0</v>
      </c>
      <c r="E71" s="67">
        <f>F71</f>
        <v>100000</v>
      </c>
      <c r="F71" s="67">
        <v>100000</v>
      </c>
      <c r="G71" s="11" t="s">
        <v>368</v>
      </c>
    </row>
    <row r="72" spans="1:8" ht="16.5" customHeight="1">
      <c r="A72" s="146" t="s">
        <v>41</v>
      </c>
      <c r="B72" s="147"/>
      <c r="C72" s="148"/>
      <c r="D72" s="21">
        <f>D73</f>
        <v>0</v>
      </c>
      <c r="E72" s="19">
        <f>E73</f>
        <v>59889973</v>
      </c>
      <c r="F72" s="19">
        <f>F73</f>
        <v>0</v>
      </c>
      <c r="G72" s="72"/>
    </row>
    <row r="73" spans="1:8" ht="16.5" customHeight="1">
      <c r="A73" s="128"/>
      <c r="B73" s="131" t="s">
        <v>41</v>
      </c>
      <c r="C73" s="132"/>
      <c r="D73" s="9">
        <f>D74</f>
        <v>0</v>
      </c>
      <c r="E73" s="9">
        <f>E74</f>
        <v>59889973</v>
      </c>
      <c r="F73" s="9"/>
      <c r="G73" s="72"/>
      <c r="H73" s="22"/>
    </row>
    <row r="74" spans="1:8" ht="16.5" customHeight="1">
      <c r="A74" s="129"/>
      <c r="B74" s="71"/>
      <c r="C74" s="12" t="s">
        <v>42</v>
      </c>
      <c r="D74" s="67">
        <v>0</v>
      </c>
      <c r="E74" s="67">
        <f>F74</f>
        <v>59889973</v>
      </c>
      <c r="F74" s="67">
        <v>59889973</v>
      </c>
      <c r="G74" s="65"/>
    </row>
    <row r="75" spans="1:8">
      <c r="A75" s="146" t="s">
        <v>369</v>
      </c>
      <c r="B75" s="147"/>
      <c r="C75" s="148"/>
      <c r="D75" s="21">
        <f>D76</f>
        <v>0</v>
      </c>
      <c r="E75" s="19">
        <f>E76</f>
        <v>0</v>
      </c>
      <c r="F75" s="19">
        <f>F76</f>
        <v>0</v>
      </c>
      <c r="G75" s="72"/>
    </row>
    <row r="76" spans="1:8">
      <c r="A76" s="149"/>
      <c r="B76" s="150" t="s">
        <v>370</v>
      </c>
      <c r="C76" s="150"/>
      <c r="D76" s="9">
        <f>D77</f>
        <v>0</v>
      </c>
      <c r="E76" s="9">
        <f>E77</f>
        <v>0</v>
      </c>
      <c r="F76" s="9"/>
      <c r="G76" s="110"/>
    </row>
    <row r="77" spans="1:8">
      <c r="A77" s="149"/>
      <c r="B77" s="111"/>
      <c r="C77" s="111" t="s">
        <v>50</v>
      </c>
      <c r="D77" s="9">
        <v>0</v>
      </c>
      <c r="E77" s="9">
        <f>SUM(F77:F77)</f>
        <v>0</v>
      </c>
      <c r="F77" s="9"/>
      <c r="G77" s="24" t="s">
        <v>53</v>
      </c>
    </row>
  </sheetData>
  <mergeCells count="87">
    <mergeCell ref="A75:C75"/>
    <mergeCell ref="A76:A77"/>
    <mergeCell ref="B76:C76"/>
    <mergeCell ref="A69:C69"/>
    <mergeCell ref="A70:A71"/>
    <mergeCell ref="B70:C70"/>
    <mergeCell ref="A72:C72"/>
    <mergeCell ref="A73:A74"/>
    <mergeCell ref="B73:C73"/>
    <mergeCell ref="A61:A62"/>
    <mergeCell ref="B61:C61"/>
    <mergeCell ref="A66:C66"/>
    <mergeCell ref="A67:A68"/>
    <mergeCell ref="B67:C67"/>
    <mergeCell ref="A63:C63"/>
    <mergeCell ref="A64:A65"/>
    <mergeCell ref="B64:C64"/>
    <mergeCell ref="E55:E56"/>
    <mergeCell ref="A57:C57"/>
    <mergeCell ref="A58:A59"/>
    <mergeCell ref="B58:C58"/>
    <mergeCell ref="A60:C60"/>
    <mergeCell ref="A53:C53"/>
    <mergeCell ref="A54:A56"/>
    <mergeCell ref="B54:C54"/>
    <mergeCell ref="B55:B56"/>
    <mergeCell ref="D55:D56"/>
    <mergeCell ref="D40:D41"/>
    <mergeCell ref="E40:E41"/>
    <mergeCell ref="B29:B38"/>
    <mergeCell ref="C29:C30"/>
    <mergeCell ref="D29:D30"/>
    <mergeCell ref="E29:E30"/>
    <mergeCell ref="C31:C33"/>
    <mergeCell ref="D31:D33"/>
    <mergeCell ref="E31:E33"/>
    <mergeCell ref="C34:C36"/>
    <mergeCell ref="D34:D36"/>
    <mergeCell ref="E34:E36"/>
    <mergeCell ref="E51:E52"/>
    <mergeCell ref="B42:C42"/>
    <mergeCell ref="B43:B48"/>
    <mergeCell ref="C43:C48"/>
    <mergeCell ref="D43:D48"/>
    <mergeCell ref="E43:E48"/>
    <mergeCell ref="A49:C49"/>
    <mergeCell ref="A50:A52"/>
    <mergeCell ref="B50:C50"/>
    <mergeCell ref="B51:B52"/>
    <mergeCell ref="C51:C52"/>
    <mergeCell ref="D51:D52"/>
    <mergeCell ref="D15:D22"/>
    <mergeCell ref="E15:E22"/>
    <mergeCell ref="A23:C23"/>
    <mergeCell ref="A24:A48"/>
    <mergeCell ref="B24:C24"/>
    <mergeCell ref="B25:B27"/>
    <mergeCell ref="C25:C26"/>
    <mergeCell ref="D25:D26"/>
    <mergeCell ref="E25:E26"/>
    <mergeCell ref="B28:C28"/>
    <mergeCell ref="C37:C38"/>
    <mergeCell ref="D37:D38"/>
    <mergeCell ref="E37:E38"/>
    <mergeCell ref="B39:C39"/>
    <mergeCell ref="B40:B41"/>
    <mergeCell ref="C40:C41"/>
    <mergeCell ref="A10:C10"/>
    <mergeCell ref="A11:A12"/>
    <mergeCell ref="B11:C11"/>
    <mergeCell ref="A13:C13"/>
    <mergeCell ref="A14:A22"/>
    <mergeCell ref="B14:C14"/>
    <mergeCell ref="B15:B22"/>
    <mergeCell ref="C15:C22"/>
    <mergeCell ref="D8:D9"/>
    <mergeCell ref="E8:E9"/>
    <mergeCell ref="A2:G2"/>
    <mergeCell ref="A3:C3"/>
    <mergeCell ref="F3:F4"/>
    <mergeCell ref="G3:G4"/>
    <mergeCell ref="A5:C5"/>
    <mergeCell ref="A6:C6"/>
    <mergeCell ref="A7:A9"/>
    <mergeCell ref="B7:C7"/>
    <mergeCell ref="B8:B9"/>
    <mergeCell ref="C8:C9"/>
  </mergeCells>
  <phoneticPr fontId="4" type="noConversion"/>
  <pageMargins left="0.26" right="0.2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B28"/>
  <sheetViews>
    <sheetView workbookViewId="0">
      <selection activeCell="B23" sqref="B23"/>
    </sheetView>
  </sheetViews>
  <sheetFormatPr defaultRowHeight="16.5"/>
  <cols>
    <col min="2" max="2" width="11" bestFit="1" customWidth="1"/>
  </cols>
  <sheetData>
    <row r="3" spans="1:2">
      <c r="A3" s="97" t="s">
        <v>79</v>
      </c>
      <c r="B3" s="99">
        <f>SUM(B4:B20)</f>
        <v>71500000</v>
      </c>
    </row>
    <row r="4" spans="1:2">
      <c r="A4" s="97" t="s">
        <v>395</v>
      </c>
      <c r="B4" s="99">
        <v>10000000</v>
      </c>
    </row>
    <row r="5" spans="1:2">
      <c r="A5" s="97" t="s">
        <v>396</v>
      </c>
      <c r="B5" s="99">
        <v>10000000</v>
      </c>
    </row>
    <row r="6" spans="1:2">
      <c r="A6" s="97" t="s">
        <v>397</v>
      </c>
      <c r="B6" s="99">
        <v>10000000</v>
      </c>
    </row>
    <row r="7" spans="1:2">
      <c r="A7" s="97" t="s">
        <v>398</v>
      </c>
      <c r="B7" s="99">
        <v>10000000</v>
      </c>
    </row>
    <row r="8" spans="1:2">
      <c r="A8" s="97" t="s">
        <v>399</v>
      </c>
      <c r="B8" s="99">
        <v>10000000</v>
      </c>
    </row>
    <row r="9" spans="1:2">
      <c r="A9" s="97" t="s">
        <v>400</v>
      </c>
      <c r="B9" s="99">
        <v>3000000</v>
      </c>
    </row>
    <row r="10" spans="1:2">
      <c r="A10" s="97" t="s">
        <v>401</v>
      </c>
      <c r="B10" s="99">
        <v>3000000</v>
      </c>
    </row>
    <row r="11" spans="1:2">
      <c r="A11" s="97" t="s">
        <v>402</v>
      </c>
      <c r="B11" s="99">
        <v>2000000</v>
      </c>
    </row>
    <row r="12" spans="1:2">
      <c r="A12" s="97" t="s">
        <v>403</v>
      </c>
      <c r="B12" s="99">
        <v>2000000</v>
      </c>
    </row>
    <row r="13" spans="1:2">
      <c r="A13" s="97" t="s">
        <v>404</v>
      </c>
      <c r="B13" s="99">
        <v>2000000</v>
      </c>
    </row>
    <row r="14" spans="1:2">
      <c r="A14" s="97" t="s">
        <v>405</v>
      </c>
      <c r="B14" s="99">
        <v>2000000</v>
      </c>
    </row>
    <row r="15" spans="1:2">
      <c r="A15" s="97" t="s">
        <v>406</v>
      </c>
      <c r="B15" s="99">
        <v>2000000</v>
      </c>
    </row>
    <row r="16" spans="1:2">
      <c r="A16" s="98" t="s">
        <v>411</v>
      </c>
      <c r="B16" s="99">
        <v>2000000</v>
      </c>
    </row>
    <row r="17" spans="1:2">
      <c r="A17" s="97" t="s">
        <v>407</v>
      </c>
      <c r="B17" s="99">
        <v>1000000</v>
      </c>
    </row>
    <row r="18" spans="1:2">
      <c r="A18" s="97" t="s">
        <v>408</v>
      </c>
      <c r="B18" s="99">
        <v>1000000</v>
      </c>
    </row>
    <row r="19" spans="1:2">
      <c r="A19" s="97" t="s">
        <v>409</v>
      </c>
      <c r="B19" s="99">
        <v>1000000</v>
      </c>
    </row>
    <row r="20" spans="1:2">
      <c r="A20" s="101" t="s">
        <v>410</v>
      </c>
      <c r="B20" s="102">
        <v>500000</v>
      </c>
    </row>
    <row r="21" spans="1:2">
      <c r="A21" s="15" t="s">
        <v>412</v>
      </c>
      <c r="B21" s="103"/>
    </row>
    <row r="22" spans="1:2">
      <c r="A22" s="15" t="s">
        <v>413</v>
      </c>
      <c r="B22" s="103"/>
    </row>
    <row r="23" spans="1:2">
      <c r="A23" s="15" t="s">
        <v>414</v>
      </c>
      <c r="B23" s="103"/>
    </row>
    <row r="24" spans="1:2">
      <c r="A24" s="15" t="s">
        <v>415</v>
      </c>
      <c r="B24" s="103"/>
    </row>
    <row r="25" spans="1:2">
      <c r="A25" s="15" t="s">
        <v>416</v>
      </c>
      <c r="B25" s="103"/>
    </row>
    <row r="26" spans="1:2">
      <c r="A26" s="15" t="s">
        <v>407</v>
      </c>
      <c r="B26" s="103"/>
    </row>
    <row r="27" spans="1:2">
      <c r="A27" s="104" t="s">
        <v>417</v>
      </c>
      <c r="B27" s="103"/>
    </row>
    <row r="28" spans="1:2">
      <c r="A28" s="104" t="s">
        <v>418</v>
      </c>
      <c r="B28" s="103"/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E89"/>
  <sheetViews>
    <sheetView topLeftCell="A60" workbookViewId="0">
      <selection activeCell="D91" sqref="D91"/>
    </sheetView>
  </sheetViews>
  <sheetFormatPr defaultRowHeight="16.5"/>
  <cols>
    <col min="1" max="1" width="6.25" customWidth="1"/>
    <col min="2" max="2" width="16.25" customWidth="1"/>
    <col min="3" max="3" width="12" customWidth="1"/>
    <col min="4" max="4" width="45.25" customWidth="1"/>
    <col min="5" max="5" width="23.625" customWidth="1"/>
  </cols>
  <sheetData>
    <row r="2" spans="1:5" ht="26.25">
      <c r="A2" s="171" t="s">
        <v>70</v>
      </c>
      <c r="B2" s="172"/>
      <c r="C2" s="172"/>
      <c r="D2" s="172"/>
      <c r="E2" s="172"/>
    </row>
    <row r="3" spans="1:5" ht="16.5" customHeight="1">
      <c r="A3" s="27" t="s">
        <v>59</v>
      </c>
      <c r="B3" s="27" t="s">
        <v>60</v>
      </c>
      <c r="C3" s="27" t="s">
        <v>61</v>
      </c>
      <c r="D3" s="27" t="s">
        <v>62</v>
      </c>
      <c r="E3" s="27" t="s">
        <v>63</v>
      </c>
    </row>
    <row r="4" spans="1:5" ht="16.5" customHeight="1">
      <c r="A4" s="131" t="s">
        <v>64</v>
      </c>
      <c r="B4" s="132"/>
      <c r="C4" s="26">
        <f>SUM(C5:C86)</f>
        <v>11880000</v>
      </c>
      <c r="D4" s="25"/>
      <c r="E4" s="38" t="s">
        <v>261</v>
      </c>
    </row>
    <row r="5" spans="1:5" ht="16.5" customHeight="1">
      <c r="A5" s="25">
        <v>1</v>
      </c>
      <c r="B5" s="28" t="s">
        <v>81</v>
      </c>
      <c r="C5" s="29">
        <v>3000000</v>
      </c>
      <c r="D5" s="30" t="s">
        <v>82</v>
      </c>
      <c r="E5" s="28" t="s">
        <v>214</v>
      </c>
    </row>
    <row r="6" spans="1:5" ht="16.5" customHeight="1">
      <c r="A6" s="25">
        <v>2</v>
      </c>
      <c r="B6" s="28" t="s">
        <v>83</v>
      </c>
      <c r="C6" s="29">
        <v>1000000</v>
      </c>
      <c r="D6" s="30" t="s">
        <v>216</v>
      </c>
      <c r="E6" s="28" t="s">
        <v>215</v>
      </c>
    </row>
    <row r="7" spans="1:5" ht="16.5" customHeight="1">
      <c r="A7" s="38">
        <v>3</v>
      </c>
      <c r="B7" s="28" t="s">
        <v>84</v>
      </c>
      <c r="C7" s="29">
        <v>500000</v>
      </c>
      <c r="D7" s="30" t="s">
        <v>85</v>
      </c>
      <c r="E7" s="28" t="s">
        <v>217</v>
      </c>
    </row>
    <row r="8" spans="1:5" ht="16.5" customHeight="1">
      <c r="A8" s="38">
        <v>4</v>
      </c>
      <c r="B8" s="28" t="s">
        <v>86</v>
      </c>
      <c r="C8" s="29">
        <v>500000</v>
      </c>
      <c r="D8" s="30" t="s">
        <v>87</v>
      </c>
      <c r="E8" s="28" t="s">
        <v>218</v>
      </c>
    </row>
    <row r="9" spans="1:5" ht="16.5" customHeight="1">
      <c r="A9" s="38">
        <v>5</v>
      </c>
      <c r="B9" s="28" t="s">
        <v>88</v>
      </c>
      <c r="C9" s="29">
        <v>300000</v>
      </c>
      <c r="D9" s="30" t="s">
        <v>89</v>
      </c>
      <c r="E9" s="28" t="s">
        <v>219</v>
      </c>
    </row>
    <row r="10" spans="1:5" ht="16.5" customHeight="1">
      <c r="A10" s="38">
        <v>6</v>
      </c>
      <c r="B10" s="28" t="s">
        <v>90</v>
      </c>
      <c r="C10" s="29">
        <v>300000</v>
      </c>
      <c r="D10" s="30" t="s">
        <v>221</v>
      </c>
      <c r="E10" s="28" t="s">
        <v>220</v>
      </c>
    </row>
    <row r="11" spans="1:5" ht="16.5" customHeight="1">
      <c r="A11" s="38">
        <v>7</v>
      </c>
      <c r="B11" s="28" t="s">
        <v>91</v>
      </c>
      <c r="C11" s="29">
        <v>200000</v>
      </c>
      <c r="D11" s="30" t="s">
        <v>92</v>
      </c>
      <c r="E11" s="28" t="s">
        <v>222</v>
      </c>
    </row>
    <row r="12" spans="1:5" ht="16.5" customHeight="1">
      <c r="A12" s="38">
        <v>8</v>
      </c>
      <c r="B12" s="28" t="s">
        <v>93</v>
      </c>
      <c r="C12" s="29">
        <v>200000</v>
      </c>
      <c r="D12" s="30" t="s">
        <v>223</v>
      </c>
      <c r="E12" s="39"/>
    </row>
    <row r="13" spans="1:5" ht="16.5" customHeight="1">
      <c r="A13" s="38">
        <v>9</v>
      </c>
      <c r="B13" s="28" t="s">
        <v>94</v>
      </c>
      <c r="C13" s="29">
        <v>200000</v>
      </c>
      <c r="D13" s="30" t="s">
        <v>95</v>
      </c>
      <c r="E13" s="28" t="s">
        <v>224</v>
      </c>
    </row>
    <row r="14" spans="1:5" ht="16.5" customHeight="1">
      <c r="A14" s="38">
        <v>10</v>
      </c>
      <c r="B14" s="28" t="s">
        <v>96</v>
      </c>
      <c r="C14" s="29">
        <v>200000</v>
      </c>
      <c r="D14" s="30" t="s">
        <v>225</v>
      </c>
      <c r="E14" s="39"/>
    </row>
    <row r="15" spans="1:5" ht="16.5" customHeight="1">
      <c r="A15" s="38">
        <v>11</v>
      </c>
      <c r="B15" s="28" t="s">
        <v>97</v>
      </c>
      <c r="C15" s="29">
        <v>200000</v>
      </c>
      <c r="D15" s="30" t="s">
        <v>226</v>
      </c>
      <c r="E15" s="39"/>
    </row>
    <row r="16" spans="1:5" ht="16.5" customHeight="1">
      <c r="A16" s="38">
        <v>12</v>
      </c>
      <c r="B16" s="28" t="s">
        <v>98</v>
      </c>
      <c r="C16" s="29">
        <v>200000</v>
      </c>
      <c r="D16" s="30" t="s">
        <v>227</v>
      </c>
      <c r="E16" s="39"/>
    </row>
    <row r="17" spans="1:5" ht="16.5" customHeight="1">
      <c r="A17" s="38">
        <v>13</v>
      </c>
      <c r="B17" s="28" t="s">
        <v>99</v>
      </c>
      <c r="C17" s="29">
        <v>100000</v>
      </c>
      <c r="D17" s="30" t="s">
        <v>100</v>
      </c>
      <c r="E17" s="28" t="s">
        <v>228</v>
      </c>
    </row>
    <row r="18" spans="1:5" ht="16.5" customHeight="1">
      <c r="A18" s="38">
        <v>14</v>
      </c>
      <c r="B18" s="28" t="s">
        <v>101</v>
      </c>
      <c r="C18" s="29">
        <v>100000</v>
      </c>
      <c r="D18" s="30" t="s">
        <v>102</v>
      </c>
      <c r="E18" s="28" t="s">
        <v>224</v>
      </c>
    </row>
    <row r="19" spans="1:5" ht="16.5" customHeight="1">
      <c r="A19" s="38">
        <v>15</v>
      </c>
      <c r="B19" s="31" t="s">
        <v>103</v>
      </c>
      <c r="C19" s="32">
        <v>100000</v>
      </c>
      <c r="D19" s="33" t="s">
        <v>104</v>
      </c>
      <c r="E19" s="40"/>
    </row>
    <row r="20" spans="1:5" ht="16.5" customHeight="1">
      <c r="A20" s="38">
        <v>16</v>
      </c>
      <c r="B20" s="31" t="s">
        <v>105</v>
      </c>
      <c r="C20" s="32">
        <v>100000</v>
      </c>
      <c r="D20" s="33" t="s">
        <v>106</v>
      </c>
      <c r="E20" s="40"/>
    </row>
    <row r="21" spans="1:5" ht="16.5" customHeight="1">
      <c r="A21" s="38">
        <v>17</v>
      </c>
      <c r="B21" s="31" t="s">
        <v>107</v>
      </c>
      <c r="C21" s="32">
        <v>100000</v>
      </c>
      <c r="D21" s="33" t="s">
        <v>108</v>
      </c>
      <c r="E21" s="40"/>
    </row>
    <row r="22" spans="1:5" ht="16.5" customHeight="1">
      <c r="A22" s="38">
        <v>18</v>
      </c>
      <c r="B22" s="31" t="s">
        <v>109</v>
      </c>
      <c r="C22" s="32">
        <v>100000</v>
      </c>
      <c r="D22" s="33" t="s">
        <v>110</v>
      </c>
      <c r="E22" s="40"/>
    </row>
    <row r="23" spans="1:5" ht="16.5" customHeight="1">
      <c r="A23" s="38">
        <v>19</v>
      </c>
      <c r="B23" s="41" t="s">
        <v>111</v>
      </c>
      <c r="C23" s="42">
        <v>100000</v>
      </c>
      <c r="D23" s="43" t="s">
        <v>229</v>
      </c>
      <c r="E23" s="44"/>
    </row>
    <row r="24" spans="1:5" ht="16.5" customHeight="1">
      <c r="A24" s="38">
        <v>20</v>
      </c>
      <c r="B24" s="31" t="s">
        <v>112</v>
      </c>
      <c r="C24" s="32">
        <v>100000</v>
      </c>
      <c r="D24" s="33" t="s">
        <v>113</v>
      </c>
      <c r="E24" s="40"/>
    </row>
    <row r="25" spans="1:5" ht="16.5" customHeight="1">
      <c r="A25" s="38">
        <v>21</v>
      </c>
      <c r="B25" s="41" t="s">
        <v>114</v>
      </c>
      <c r="C25" s="42">
        <v>100000</v>
      </c>
      <c r="D25" s="43" t="s">
        <v>230</v>
      </c>
      <c r="E25" s="44"/>
    </row>
    <row r="26" spans="1:5" ht="16.5" customHeight="1">
      <c r="A26" s="38">
        <v>22</v>
      </c>
      <c r="B26" s="41" t="s">
        <v>115</v>
      </c>
      <c r="C26" s="42">
        <v>100000</v>
      </c>
      <c r="D26" s="45" t="s">
        <v>231</v>
      </c>
      <c r="E26" s="44"/>
    </row>
    <row r="27" spans="1:5" ht="16.5" customHeight="1">
      <c r="A27" s="38">
        <v>23</v>
      </c>
      <c r="B27" s="41" t="s">
        <v>116</v>
      </c>
      <c r="C27" s="42">
        <v>100000</v>
      </c>
      <c r="D27" s="43" t="s">
        <v>232</v>
      </c>
      <c r="E27" s="44"/>
    </row>
    <row r="28" spans="1:5" ht="16.5" customHeight="1">
      <c r="A28" s="38">
        <v>24</v>
      </c>
      <c r="B28" s="31" t="s">
        <v>117</v>
      </c>
      <c r="C28" s="32">
        <v>100000</v>
      </c>
      <c r="D28" s="33" t="s">
        <v>118</v>
      </c>
      <c r="E28" s="40"/>
    </row>
    <row r="29" spans="1:5" ht="16.5" customHeight="1">
      <c r="A29" s="38">
        <v>25</v>
      </c>
      <c r="B29" s="31" t="s">
        <v>119</v>
      </c>
      <c r="C29" s="32">
        <v>100000</v>
      </c>
      <c r="D29" s="33" t="s">
        <v>120</v>
      </c>
      <c r="E29" s="40"/>
    </row>
    <row r="30" spans="1:5" ht="16.5" customHeight="1">
      <c r="A30" s="38">
        <v>26</v>
      </c>
      <c r="B30" s="41" t="s">
        <v>121</v>
      </c>
      <c r="C30" s="42">
        <v>100000</v>
      </c>
      <c r="D30" s="43" t="s">
        <v>233</v>
      </c>
      <c r="E30" s="44"/>
    </row>
    <row r="31" spans="1:5" ht="16.5" customHeight="1">
      <c r="A31" s="38">
        <v>27</v>
      </c>
      <c r="B31" s="41" t="s">
        <v>122</v>
      </c>
      <c r="C31" s="42">
        <v>100000</v>
      </c>
      <c r="D31" s="43" t="s">
        <v>234</v>
      </c>
      <c r="E31" s="44"/>
    </row>
    <row r="32" spans="1:5">
      <c r="A32" s="38">
        <v>28</v>
      </c>
      <c r="B32" s="41" t="s">
        <v>123</v>
      </c>
      <c r="C32" s="42">
        <v>100000</v>
      </c>
      <c r="D32" s="43" t="s">
        <v>235</v>
      </c>
      <c r="E32" s="44"/>
    </row>
    <row r="33" spans="1:5">
      <c r="A33" s="38">
        <v>29</v>
      </c>
      <c r="B33" s="41" t="s">
        <v>124</v>
      </c>
      <c r="C33" s="42">
        <v>100000</v>
      </c>
      <c r="D33" s="43" t="s">
        <v>125</v>
      </c>
      <c r="E33" s="41" t="s">
        <v>236</v>
      </c>
    </row>
    <row r="34" spans="1:5">
      <c r="A34" s="38">
        <v>30</v>
      </c>
      <c r="B34" s="41" t="s">
        <v>126</v>
      </c>
      <c r="C34" s="42">
        <v>100000</v>
      </c>
      <c r="D34" s="43" t="s">
        <v>127</v>
      </c>
      <c r="E34" s="41" t="s">
        <v>237</v>
      </c>
    </row>
    <row r="35" spans="1:5">
      <c r="A35" s="38">
        <v>31</v>
      </c>
      <c r="B35" s="80" t="s">
        <v>128</v>
      </c>
      <c r="C35" s="81">
        <v>100000</v>
      </c>
      <c r="D35" s="43" t="s">
        <v>373</v>
      </c>
      <c r="E35" s="82"/>
    </row>
    <row r="36" spans="1:5">
      <c r="A36" s="73">
        <v>32</v>
      </c>
      <c r="B36" s="31" t="s">
        <v>129</v>
      </c>
      <c r="C36" s="32">
        <v>100000</v>
      </c>
      <c r="D36" s="33" t="s">
        <v>130</v>
      </c>
      <c r="E36" s="40"/>
    </row>
    <row r="37" spans="1:5">
      <c r="A37" s="73">
        <v>33</v>
      </c>
      <c r="B37" s="31" t="s">
        <v>131</v>
      </c>
      <c r="C37" s="32">
        <v>100000</v>
      </c>
      <c r="D37" s="33" t="s">
        <v>82</v>
      </c>
      <c r="E37" s="40"/>
    </row>
    <row r="38" spans="1:5">
      <c r="A38" s="73">
        <v>34</v>
      </c>
      <c r="B38" s="41" t="s">
        <v>132</v>
      </c>
      <c r="C38" s="42">
        <v>100000</v>
      </c>
      <c r="D38" s="43" t="s">
        <v>133</v>
      </c>
      <c r="E38" s="41" t="s">
        <v>236</v>
      </c>
    </row>
    <row r="39" spans="1:5">
      <c r="A39" s="73">
        <v>35</v>
      </c>
      <c r="B39" s="41" t="s">
        <v>134</v>
      </c>
      <c r="C39" s="42">
        <v>100000</v>
      </c>
      <c r="D39" s="43" t="s">
        <v>135</v>
      </c>
      <c r="E39" s="41" t="s">
        <v>238</v>
      </c>
    </row>
    <row r="40" spans="1:5">
      <c r="A40" s="73">
        <v>36</v>
      </c>
      <c r="B40" s="41" t="s">
        <v>136</v>
      </c>
      <c r="C40" s="42">
        <v>100000</v>
      </c>
      <c r="D40" s="43" t="s">
        <v>239</v>
      </c>
      <c r="E40" s="44"/>
    </row>
    <row r="41" spans="1:5">
      <c r="A41" s="73">
        <v>37</v>
      </c>
      <c r="B41" s="31" t="s">
        <v>137</v>
      </c>
      <c r="C41" s="32">
        <v>100000</v>
      </c>
      <c r="D41" s="33" t="s">
        <v>138</v>
      </c>
      <c r="E41" s="40"/>
    </row>
    <row r="42" spans="1:5">
      <c r="A42" s="73">
        <v>38</v>
      </c>
      <c r="B42" s="31" t="s">
        <v>139</v>
      </c>
      <c r="C42" s="32">
        <v>100000</v>
      </c>
      <c r="D42" s="33" t="s">
        <v>140</v>
      </c>
      <c r="E42" s="40"/>
    </row>
    <row r="43" spans="1:5">
      <c r="A43" s="73">
        <v>39</v>
      </c>
      <c r="B43" s="31" t="s">
        <v>141</v>
      </c>
      <c r="C43" s="32">
        <v>100000</v>
      </c>
      <c r="D43" s="33" t="s">
        <v>142</v>
      </c>
      <c r="E43" s="40"/>
    </row>
    <row r="44" spans="1:5">
      <c r="A44" s="73">
        <v>40</v>
      </c>
      <c r="B44" s="41" t="s">
        <v>143</v>
      </c>
      <c r="C44" s="42">
        <v>100000</v>
      </c>
      <c r="D44" s="43" t="s">
        <v>240</v>
      </c>
      <c r="E44" s="44"/>
    </row>
    <row r="45" spans="1:5">
      <c r="A45" s="73">
        <v>41</v>
      </c>
      <c r="B45" s="41" t="s">
        <v>144</v>
      </c>
      <c r="C45" s="42">
        <v>100000</v>
      </c>
      <c r="D45" s="43" t="s">
        <v>145</v>
      </c>
      <c r="E45" s="41" t="s">
        <v>241</v>
      </c>
    </row>
    <row r="46" spans="1:5">
      <c r="A46" s="73">
        <v>42</v>
      </c>
      <c r="B46" s="41" t="s">
        <v>146</v>
      </c>
      <c r="C46" s="42">
        <v>100000</v>
      </c>
      <c r="D46" s="43" t="s">
        <v>242</v>
      </c>
      <c r="E46" s="44"/>
    </row>
    <row r="47" spans="1:5">
      <c r="A47" s="73">
        <v>43</v>
      </c>
      <c r="B47" s="41" t="s">
        <v>147</v>
      </c>
      <c r="C47" s="42">
        <v>100000</v>
      </c>
      <c r="D47" s="43" t="s">
        <v>148</v>
      </c>
      <c r="E47" s="41" t="s">
        <v>236</v>
      </c>
    </row>
    <row r="48" spans="1:5">
      <c r="A48" s="73">
        <v>44</v>
      </c>
      <c r="B48" s="41" t="s">
        <v>149</v>
      </c>
      <c r="C48" s="42">
        <v>100000</v>
      </c>
      <c r="D48" s="43" t="s">
        <v>243</v>
      </c>
      <c r="E48" s="44"/>
    </row>
    <row r="49" spans="1:5">
      <c r="A49" s="73">
        <v>45</v>
      </c>
      <c r="B49" s="41" t="s">
        <v>150</v>
      </c>
      <c r="C49" s="42">
        <v>100000</v>
      </c>
      <c r="D49" s="43" t="s">
        <v>151</v>
      </c>
      <c r="E49" s="41" t="s">
        <v>244</v>
      </c>
    </row>
    <row r="50" spans="1:5">
      <c r="A50" s="73">
        <v>46</v>
      </c>
      <c r="B50" s="41" t="s">
        <v>152</v>
      </c>
      <c r="C50" s="42">
        <v>100000</v>
      </c>
      <c r="D50" s="43" t="s">
        <v>245</v>
      </c>
      <c r="E50" s="44"/>
    </row>
    <row r="51" spans="1:5">
      <c r="A51" s="73">
        <v>47</v>
      </c>
      <c r="B51" s="41" t="s">
        <v>153</v>
      </c>
      <c r="C51" s="42">
        <v>50000</v>
      </c>
      <c r="D51" s="43" t="s">
        <v>154</v>
      </c>
      <c r="E51" s="41" t="s">
        <v>241</v>
      </c>
    </row>
    <row r="52" spans="1:5">
      <c r="A52" s="73">
        <v>48</v>
      </c>
      <c r="B52" s="41" t="s">
        <v>155</v>
      </c>
      <c r="C52" s="42">
        <v>50000</v>
      </c>
      <c r="D52" s="43" t="s">
        <v>246</v>
      </c>
      <c r="E52" s="41" t="s">
        <v>236</v>
      </c>
    </row>
    <row r="53" spans="1:5">
      <c r="A53" s="73">
        <v>49</v>
      </c>
      <c r="B53" s="41" t="s">
        <v>156</v>
      </c>
      <c r="C53" s="42">
        <v>50000</v>
      </c>
      <c r="D53" s="43" t="s">
        <v>157</v>
      </c>
      <c r="E53" s="41" t="s">
        <v>247</v>
      </c>
    </row>
    <row r="54" spans="1:5">
      <c r="A54" s="73">
        <v>50</v>
      </c>
      <c r="B54" s="41" t="s">
        <v>158</v>
      </c>
      <c r="C54" s="42">
        <v>50000</v>
      </c>
      <c r="D54" s="43" t="s">
        <v>159</v>
      </c>
      <c r="E54" s="41" t="s">
        <v>241</v>
      </c>
    </row>
    <row r="55" spans="1:5">
      <c r="A55" s="73">
        <v>51</v>
      </c>
      <c r="B55" s="41" t="s">
        <v>160</v>
      </c>
      <c r="C55" s="42">
        <v>50000</v>
      </c>
      <c r="D55" s="43" t="s">
        <v>161</v>
      </c>
      <c r="E55" s="41" t="s">
        <v>241</v>
      </c>
    </row>
    <row r="56" spans="1:5">
      <c r="A56" s="73">
        <v>52</v>
      </c>
      <c r="B56" s="41" t="s">
        <v>162</v>
      </c>
      <c r="C56" s="42">
        <v>50000</v>
      </c>
      <c r="D56" s="43" t="s">
        <v>248</v>
      </c>
      <c r="E56" s="44"/>
    </row>
    <row r="57" spans="1:5">
      <c r="A57" s="73">
        <v>53</v>
      </c>
      <c r="B57" s="41" t="s">
        <v>163</v>
      </c>
      <c r="C57" s="42">
        <v>50000</v>
      </c>
      <c r="D57" s="43" t="s">
        <v>164</v>
      </c>
      <c r="E57" s="41" t="s">
        <v>241</v>
      </c>
    </row>
    <row r="58" spans="1:5">
      <c r="A58" s="73">
        <v>54</v>
      </c>
      <c r="B58" s="31" t="s">
        <v>165</v>
      </c>
      <c r="C58" s="32">
        <v>50000</v>
      </c>
      <c r="D58" s="33" t="s">
        <v>166</v>
      </c>
      <c r="E58" s="40"/>
    </row>
    <row r="59" spans="1:5">
      <c r="A59" s="73">
        <v>55</v>
      </c>
      <c r="B59" s="31" t="s">
        <v>167</v>
      </c>
      <c r="C59" s="32">
        <v>50000</v>
      </c>
      <c r="D59" s="33" t="s">
        <v>168</v>
      </c>
      <c r="E59" s="40"/>
    </row>
    <row r="60" spans="1:5">
      <c r="A60" s="73">
        <v>56</v>
      </c>
      <c r="B60" s="31" t="s">
        <v>169</v>
      </c>
      <c r="C60" s="32">
        <v>50000</v>
      </c>
      <c r="D60" s="33" t="s">
        <v>170</v>
      </c>
      <c r="E60" s="31" t="s">
        <v>171</v>
      </c>
    </row>
    <row r="61" spans="1:5">
      <c r="A61" s="73">
        <v>57</v>
      </c>
      <c r="B61" s="31" t="s">
        <v>172</v>
      </c>
      <c r="C61" s="32">
        <v>50000</v>
      </c>
      <c r="D61" s="33" t="s">
        <v>173</v>
      </c>
      <c r="E61" s="40"/>
    </row>
    <row r="62" spans="1:5">
      <c r="A62" s="73">
        <v>58</v>
      </c>
      <c r="B62" s="41" t="s">
        <v>174</v>
      </c>
      <c r="C62" s="42">
        <v>50000</v>
      </c>
      <c r="D62" s="43" t="s">
        <v>249</v>
      </c>
      <c r="E62" s="44"/>
    </row>
    <row r="63" spans="1:5">
      <c r="A63" s="73">
        <v>59</v>
      </c>
      <c r="B63" s="41" t="s">
        <v>175</v>
      </c>
      <c r="C63" s="42">
        <v>50000</v>
      </c>
      <c r="D63" s="43" t="s">
        <v>250</v>
      </c>
      <c r="E63" s="44"/>
    </row>
    <row r="64" spans="1:5">
      <c r="A64" s="73">
        <v>60</v>
      </c>
      <c r="B64" s="41" t="s">
        <v>176</v>
      </c>
      <c r="C64" s="42">
        <v>50000</v>
      </c>
      <c r="D64" s="43" t="s">
        <v>251</v>
      </c>
      <c r="E64" s="44"/>
    </row>
    <row r="65" spans="1:5">
      <c r="A65" s="73">
        <v>61</v>
      </c>
      <c r="B65" s="41" t="s">
        <v>177</v>
      </c>
      <c r="C65" s="42">
        <v>50000</v>
      </c>
      <c r="D65" s="43" t="s">
        <v>252</v>
      </c>
      <c r="E65" s="44"/>
    </row>
    <row r="66" spans="1:5">
      <c r="A66" s="73">
        <v>62</v>
      </c>
      <c r="B66" s="41" t="s">
        <v>178</v>
      </c>
      <c r="C66" s="42">
        <v>50000</v>
      </c>
      <c r="D66" s="43" t="s">
        <v>179</v>
      </c>
      <c r="E66" s="41" t="s">
        <v>247</v>
      </c>
    </row>
    <row r="67" spans="1:5">
      <c r="A67" s="73">
        <v>63</v>
      </c>
      <c r="B67" s="41" t="s">
        <v>180</v>
      </c>
      <c r="C67" s="42">
        <v>50000</v>
      </c>
      <c r="D67" s="43" t="s">
        <v>181</v>
      </c>
      <c r="E67" s="41" t="s">
        <v>247</v>
      </c>
    </row>
    <row r="68" spans="1:5">
      <c r="A68" s="73">
        <v>64</v>
      </c>
      <c r="B68" s="41" t="s">
        <v>182</v>
      </c>
      <c r="C68" s="42">
        <v>50000</v>
      </c>
      <c r="D68" s="43" t="s">
        <v>183</v>
      </c>
      <c r="E68" s="41" t="s">
        <v>241</v>
      </c>
    </row>
    <row r="69" spans="1:5">
      <c r="A69" s="73">
        <v>65</v>
      </c>
      <c r="B69" s="41" t="s">
        <v>184</v>
      </c>
      <c r="C69" s="42">
        <v>50000</v>
      </c>
      <c r="D69" s="43" t="s">
        <v>262</v>
      </c>
      <c r="E69" s="41" t="s">
        <v>253</v>
      </c>
    </row>
    <row r="70" spans="1:5">
      <c r="A70" s="73">
        <v>66</v>
      </c>
      <c r="B70" s="31" t="s">
        <v>185</v>
      </c>
      <c r="C70" s="32">
        <v>50000</v>
      </c>
      <c r="D70" s="33" t="s">
        <v>186</v>
      </c>
      <c r="E70" s="40"/>
    </row>
    <row r="71" spans="1:5">
      <c r="A71" s="73">
        <v>67</v>
      </c>
      <c r="B71" s="41" t="s">
        <v>187</v>
      </c>
      <c r="C71" s="42">
        <v>50000</v>
      </c>
      <c r="D71" s="43" t="s">
        <v>254</v>
      </c>
      <c r="E71" s="44"/>
    </row>
    <row r="72" spans="1:5">
      <c r="A72" s="73">
        <v>68</v>
      </c>
      <c r="B72" s="41" t="s">
        <v>188</v>
      </c>
      <c r="C72" s="42">
        <v>50000</v>
      </c>
      <c r="D72" s="43" t="s">
        <v>189</v>
      </c>
      <c r="E72" s="41" t="s">
        <v>241</v>
      </c>
    </row>
    <row r="73" spans="1:5">
      <c r="A73" s="73">
        <v>69</v>
      </c>
      <c r="B73" s="31" t="s">
        <v>260</v>
      </c>
      <c r="C73" s="32">
        <v>50000</v>
      </c>
      <c r="D73" s="46"/>
      <c r="E73" s="40"/>
    </row>
    <row r="74" spans="1:5">
      <c r="A74" s="73">
        <v>70</v>
      </c>
      <c r="B74" s="31" t="s">
        <v>190</v>
      </c>
      <c r="C74" s="32">
        <v>50000</v>
      </c>
      <c r="D74" s="33" t="s">
        <v>191</v>
      </c>
      <c r="E74" s="40"/>
    </row>
    <row r="75" spans="1:5">
      <c r="A75" s="73">
        <v>71</v>
      </c>
      <c r="B75" s="31" t="s">
        <v>192</v>
      </c>
      <c r="C75" s="32">
        <v>50000</v>
      </c>
      <c r="D75" s="33" t="s">
        <v>193</v>
      </c>
      <c r="E75" s="40"/>
    </row>
    <row r="76" spans="1:5">
      <c r="A76" s="73">
        <v>72</v>
      </c>
      <c r="B76" s="31" t="s">
        <v>194</v>
      </c>
      <c r="C76" s="32">
        <v>50000</v>
      </c>
      <c r="D76" s="33" t="s">
        <v>195</v>
      </c>
      <c r="E76" s="40"/>
    </row>
    <row r="77" spans="1:5">
      <c r="A77" s="73">
        <v>73</v>
      </c>
      <c r="B77" s="31" t="s">
        <v>196</v>
      </c>
      <c r="C77" s="32">
        <v>50000</v>
      </c>
      <c r="D77" s="33" t="s">
        <v>197</v>
      </c>
      <c r="E77" s="40"/>
    </row>
    <row r="78" spans="1:5">
      <c r="A78" s="73">
        <v>74</v>
      </c>
      <c r="B78" s="31" t="s">
        <v>198</v>
      </c>
      <c r="C78" s="32">
        <v>50000</v>
      </c>
      <c r="D78" s="33" t="s">
        <v>199</v>
      </c>
      <c r="E78" s="40"/>
    </row>
    <row r="79" spans="1:5">
      <c r="A79" s="73">
        <v>75</v>
      </c>
      <c r="B79" s="41" t="s">
        <v>200</v>
      </c>
      <c r="C79" s="42">
        <v>50000</v>
      </c>
      <c r="D79" s="43" t="s">
        <v>201</v>
      </c>
      <c r="E79" s="41" t="s">
        <v>241</v>
      </c>
    </row>
    <row r="80" spans="1:5">
      <c r="A80" s="73">
        <v>76</v>
      </c>
      <c r="B80" s="31" t="s">
        <v>202</v>
      </c>
      <c r="C80" s="32">
        <v>50000</v>
      </c>
      <c r="D80" s="33" t="s">
        <v>203</v>
      </c>
      <c r="E80" s="40"/>
    </row>
    <row r="81" spans="1:5">
      <c r="A81" s="73">
        <v>77</v>
      </c>
      <c r="B81" s="31" t="s">
        <v>204</v>
      </c>
      <c r="C81" s="32">
        <v>20000</v>
      </c>
      <c r="D81" s="33" t="s">
        <v>205</v>
      </c>
      <c r="E81" s="40"/>
    </row>
    <row r="82" spans="1:5">
      <c r="A82" s="73">
        <v>78</v>
      </c>
      <c r="B82" s="41" t="s">
        <v>206</v>
      </c>
      <c r="C82" s="42">
        <v>20000</v>
      </c>
      <c r="D82" s="43" t="s">
        <v>255</v>
      </c>
      <c r="E82" s="44"/>
    </row>
    <row r="83" spans="1:5">
      <c r="A83" s="73">
        <v>79</v>
      </c>
      <c r="B83" s="31" t="s">
        <v>207</v>
      </c>
      <c r="C83" s="32">
        <v>20000</v>
      </c>
      <c r="D83" s="33" t="s">
        <v>208</v>
      </c>
      <c r="E83" s="40"/>
    </row>
    <row r="84" spans="1:5">
      <c r="A84" s="73">
        <v>80</v>
      </c>
      <c r="B84" s="31" t="s">
        <v>165</v>
      </c>
      <c r="C84" s="32">
        <v>10000</v>
      </c>
      <c r="D84" s="33" t="s">
        <v>209</v>
      </c>
      <c r="E84" s="40"/>
    </row>
    <row r="85" spans="1:5">
      <c r="A85" s="73">
        <v>81</v>
      </c>
      <c r="B85" s="31" t="s">
        <v>210</v>
      </c>
      <c r="C85" s="32">
        <v>10000</v>
      </c>
      <c r="D85" s="33" t="s">
        <v>211</v>
      </c>
      <c r="E85" s="40"/>
    </row>
    <row r="86" spans="1:5">
      <c r="A86" s="73">
        <v>82</v>
      </c>
      <c r="B86" s="41" t="s">
        <v>306</v>
      </c>
      <c r="C86" s="49">
        <v>100000</v>
      </c>
      <c r="D86" s="43"/>
      <c r="E86" s="54" t="s">
        <v>307</v>
      </c>
    </row>
    <row r="87" spans="1:5">
      <c r="A87" s="73">
        <v>83</v>
      </c>
      <c r="B87" s="41" t="s">
        <v>65</v>
      </c>
      <c r="C87" s="47" t="s">
        <v>258</v>
      </c>
      <c r="D87" s="43" t="s">
        <v>66</v>
      </c>
      <c r="E87" s="44" t="s">
        <v>259</v>
      </c>
    </row>
    <row r="88" spans="1:5">
      <c r="A88" s="73">
        <v>84</v>
      </c>
      <c r="B88" s="41" t="s">
        <v>67</v>
      </c>
      <c r="C88" s="47" t="s">
        <v>212</v>
      </c>
      <c r="D88" s="43" t="s">
        <v>68</v>
      </c>
      <c r="E88" s="44" t="s">
        <v>256</v>
      </c>
    </row>
    <row r="89" spans="1:5">
      <c r="A89" s="77">
        <v>85</v>
      </c>
      <c r="B89" s="31" t="s">
        <v>69</v>
      </c>
      <c r="C89" s="92" t="s">
        <v>213</v>
      </c>
      <c r="D89" s="46"/>
      <c r="E89" s="40" t="s">
        <v>257</v>
      </c>
    </row>
  </sheetData>
  <mergeCells count="2">
    <mergeCell ref="A2:E2"/>
    <mergeCell ref="A4:B4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E37"/>
  <sheetViews>
    <sheetView workbookViewId="0">
      <selection activeCell="D4" sqref="D4"/>
    </sheetView>
  </sheetViews>
  <sheetFormatPr defaultRowHeight="16.5"/>
  <cols>
    <col min="1" max="1" width="4.875" customWidth="1"/>
    <col min="3" max="3" width="11.375" customWidth="1"/>
    <col min="4" max="4" width="40.375" customWidth="1"/>
    <col min="5" max="5" width="15.375" customWidth="1"/>
  </cols>
  <sheetData>
    <row r="2" spans="1:5" ht="38.25">
      <c r="A2" s="173" t="s">
        <v>74</v>
      </c>
      <c r="B2" s="173"/>
      <c r="C2" s="173"/>
      <c r="D2" s="173"/>
      <c r="E2" s="173"/>
    </row>
    <row r="3" spans="1:5" ht="17.25">
      <c r="A3" s="174" t="s">
        <v>75</v>
      </c>
      <c r="B3" s="174"/>
      <c r="C3" s="174"/>
      <c r="D3" s="174"/>
      <c r="E3" s="174"/>
    </row>
    <row r="4" spans="1:5">
      <c r="A4" s="35" t="s">
        <v>76</v>
      </c>
      <c r="B4" s="35" t="s">
        <v>77</v>
      </c>
      <c r="C4" s="35" t="s">
        <v>78</v>
      </c>
      <c r="D4" s="100" t="s">
        <v>419</v>
      </c>
      <c r="E4" s="83" t="s">
        <v>372</v>
      </c>
    </row>
    <row r="5" spans="1:5">
      <c r="A5" s="175" t="s">
        <v>79</v>
      </c>
      <c r="B5" s="175"/>
      <c r="C5" s="37">
        <f>SUM(C6:C53)</f>
        <v>3030000</v>
      </c>
      <c r="D5" s="36"/>
      <c r="E5" s="31"/>
    </row>
    <row r="6" spans="1:5">
      <c r="A6" s="60">
        <v>1</v>
      </c>
      <c r="B6" s="31" t="s">
        <v>308</v>
      </c>
      <c r="C6" s="32">
        <v>300000</v>
      </c>
      <c r="D6" s="33" t="s">
        <v>309</v>
      </c>
      <c r="E6" s="31" t="s">
        <v>264</v>
      </c>
    </row>
    <row r="7" spans="1:5">
      <c r="A7" s="60">
        <v>2</v>
      </c>
      <c r="B7" s="31" t="s">
        <v>312</v>
      </c>
      <c r="C7" s="32">
        <v>300000</v>
      </c>
      <c r="D7" s="33" t="s">
        <v>313</v>
      </c>
      <c r="E7" s="31" t="s">
        <v>264</v>
      </c>
    </row>
    <row r="8" spans="1:5">
      <c r="A8" s="60">
        <v>3</v>
      </c>
      <c r="B8" s="31" t="s">
        <v>263</v>
      </c>
      <c r="C8" s="32">
        <v>50000</v>
      </c>
      <c r="D8" s="46"/>
      <c r="E8" s="31" t="s">
        <v>264</v>
      </c>
    </row>
    <row r="9" spans="1:5">
      <c r="A9" s="60">
        <v>4</v>
      </c>
      <c r="B9" s="31" t="s">
        <v>265</v>
      </c>
      <c r="C9" s="32">
        <v>50000</v>
      </c>
      <c r="D9" s="46"/>
      <c r="E9" s="31" t="s">
        <v>264</v>
      </c>
    </row>
    <row r="10" spans="1:5">
      <c r="A10" s="60">
        <v>5</v>
      </c>
      <c r="B10" s="51" t="s">
        <v>266</v>
      </c>
      <c r="C10" s="48">
        <v>100000</v>
      </c>
      <c r="D10" s="43" t="s">
        <v>300</v>
      </c>
      <c r="E10" s="52" t="s">
        <v>264</v>
      </c>
    </row>
    <row r="11" spans="1:5">
      <c r="A11" s="60">
        <v>6</v>
      </c>
      <c r="B11" s="31" t="s">
        <v>267</v>
      </c>
      <c r="C11" s="32">
        <v>100000</v>
      </c>
      <c r="D11" s="33" t="s">
        <v>268</v>
      </c>
      <c r="E11" s="31" t="s">
        <v>264</v>
      </c>
    </row>
    <row r="12" spans="1:5">
      <c r="A12" s="60">
        <v>7</v>
      </c>
      <c r="B12" s="31" t="s">
        <v>269</v>
      </c>
      <c r="C12" s="32">
        <v>200000</v>
      </c>
      <c r="D12" s="33" t="s">
        <v>270</v>
      </c>
      <c r="E12" s="31" t="s">
        <v>264</v>
      </c>
    </row>
    <row r="13" spans="1:5">
      <c r="A13" s="60">
        <v>8</v>
      </c>
      <c r="B13" s="31" t="s">
        <v>271</v>
      </c>
      <c r="C13" s="32">
        <v>100000</v>
      </c>
      <c r="D13" s="33" t="s">
        <v>272</v>
      </c>
      <c r="E13" s="40"/>
    </row>
    <row r="14" spans="1:5" ht="15.75" customHeight="1">
      <c r="A14" s="60">
        <v>9</v>
      </c>
      <c r="B14" s="51" t="s">
        <v>177</v>
      </c>
      <c r="C14" s="48">
        <v>30000</v>
      </c>
      <c r="D14" s="43" t="s">
        <v>301</v>
      </c>
      <c r="E14" s="53"/>
    </row>
    <row r="15" spans="1:5">
      <c r="A15" s="60">
        <v>10</v>
      </c>
      <c r="B15" s="31" t="s">
        <v>139</v>
      </c>
      <c r="C15" s="32">
        <v>50000</v>
      </c>
      <c r="D15" s="33" t="s">
        <v>140</v>
      </c>
      <c r="E15" s="40"/>
    </row>
    <row r="16" spans="1:5">
      <c r="A16" s="60">
        <v>11</v>
      </c>
      <c r="B16" s="31" t="s">
        <v>273</v>
      </c>
      <c r="C16" s="32">
        <v>100000</v>
      </c>
      <c r="D16" s="33" t="s">
        <v>274</v>
      </c>
      <c r="E16" s="40"/>
    </row>
    <row r="17" spans="1:5">
      <c r="A17" s="60">
        <v>12</v>
      </c>
      <c r="B17" s="31" t="s">
        <v>137</v>
      </c>
      <c r="C17" s="32">
        <v>100000</v>
      </c>
      <c r="D17" s="33" t="s">
        <v>275</v>
      </c>
      <c r="E17" s="40"/>
    </row>
    <row r="18" spans="1:5">
      <c r="A18" s="60">
        <v>13</v>
      </c>
      <c r="B18" s="31" t="s">
        <v>276</v>
      </c>
      <c r="C18" s="32">
        <v>200000</v>
      </c>
      <c r="D18" s="33" t="s">
        <v>277</v>
      </c>
      <c r="E18" s="40"/>
    </row>
    <row r="19" spans="1:5">
      <c r="A19" s="60">
        <v>14</v>
      </c>
      <c r="B19" s="31" t="s">
        <v>302</v>
      </c>
      <c r="C19" s="32">
        <v>100000</v>
      </c>
      <c r="D19" s="33" t="s">
        <v>278</v>
      </c>
      <c r="E19" s="40" t="s">
        <v>303</v>
      </c>
    </row>
    <row r="20" spans="1:5">
      <c r="A20" s="60">
        <v>15</v>
      </c>
      <c r="B20" s="31" t="s">
        <v>279</v>
      </c>
      <c r="C20" s="32">
        <v>100000</v>
      </c>
      <c r="D20" s="33" t="s">
        <v>280</v>
      </c>
      <c r="E20" s="40"/>
    </row>
    <row r="21" spans="1:5">
      <c r="A21" s="60">
        <v>16</v>
      </c>
      <c r="B21" s="51" t="s">
        <v>134</v>
      </c>
      <c r="C21" s="48">
        <v>100000</v>
      </c>
      <c r="D21" s="43" t="s">
        <v>304</v>
      </c>
      <c r="E21" s="53"/>
    </row>
    <row r="22" spans="1:5">
      <c r="A22" s="60">
        <v>17</v>
      </c>
      <c r="B22" s="31" t="s">
        <v>281</v>
      </c>
      <c r="C22" s="32">
        <v>50000</v>
      </c>
      <c r="D22" s="33" t="s">
        <v>282</v>
      </c>
      <c r="E22" s="40"/>
    </row>
    <row r="23" spans="1:5">
      <c r="A23" s="60">
        <v>18</v>
      </c>
      <c r="B23" s="31" t="s">
        <v>283</v>
      </c>
      <c r="C23" s="32">
        <v>50000</v>
      </c>
      <c r="D23" s="33" t="s">
        <v>284</v>
      </c>
      <c r="E23" s="40"/>
    </row>
    <row r="24" spans="1:5">
      <c r="A24" s="60">
        <v>19</v>
      </c>
      <c r="B24" s="31" t="s">
        <v>155</v>
      </c>
      <c r="C24" s="32">
        <v>100000</v>
      </c>
      <c r="D24" s="33" t="s">
        <v>285</v>
      </c>
      <c r="E24" s="40"/>
    </row>
    <row r="25" spans="1:5">
      <c r="A25" s="60">
        <v>20</v>
      </c>
      <c r="B25" s="31" t="s">
        <v>281</v>
      </c>
      <c r="C25" s="32">
        <v>100000</v>
      </c>
      <c r="D25" s="33" t="s">
        <v>286</v>
      </c>
      <c r="E25" s="40"/>
    </row>
    <row r="26" spans="1:5">
      <c r="A26" s="60">
        <v>21</v>
      </c>
      <c r="B26" s="31" t="s">
        <v>144</v>
      </c>
      <c r="C26" s="32">
        <v>50000</v>
      </c>
      <c r="D26" s="33" t="s">
        <v>145</v>
      </c>
      <c r="E26" s="40"/>
    </row>
    <row r="27" spans="1:5">
      <c r="A27" s="60">
        <v>22</v>
      </c>
      <c r="B27" s="31" t="s">
        <v>287</v>
      </c>
      <c r="C27" s="32">
        <v>100000</v>
      </c>
      <c r="D27" s="33" t="s">
        <v>288</v>
      </c>
      <c r="E27" s="36"/>
    </row>
    <row r="28" spans="1:5">
      <c r="A28" s="60">
        <v>23</v>
      </c>
      <c r="B28" s="31" t="s">
        <v>153</v>
      </c>
      <c r="C28" s="32">
        <v>20000</v>
      </c>
      <c r="D28" s="33" t="s">
        <v>289</v>
      </c>
      <c r="E28" s="36"/>
    </row>
    <row r="29" spans="1:5">
      <c r="A29" s="60">
        <v>24</v>
      </c>
      <c r="B29" s="31" t="s">
        <v>158</v>
      </c>
      <c r="C29" s="32">
        <v>50000</v>
      </c>
      <c r="D29" s="50" t="s">
        <v>290</v>
      </c>
      <c r="E29" s="36"/>
    </row>
    <row r="30" spans="1:5">
      <c r="A30" s="60">
        <v>25</v>
      </c>
      <c r="B30" s="31" t="s">
        <v>162</v>
      </c>
      <c r="C30" s="32">
        <v>50000</v>
      </c>
      <c r="D30" s="33" t="s">
        <v>291</v>
      </c>
      <c r="E30" s="36"/>
    </row>
    <row r="31" spans="1:5">
      <c r="A31" s="60">
        <v>26</v>
      </c>
      <c r="B31" s="31" t="s">
        <v>109</v>
      </c>
      <c r="C31" s="32">
        <v>50000</v>
      </c>
      <c r="D31" s="33" t="s">
        <v>110</v>
      </c>
      <c r="E31" s="36"/>
    </row>
    <row r="32" spans="1:5">
      <c r="A32" s="60">
        <v>27</v>
      </c>
      <c r="B32" s="31" t="s">
        <v>292</v>
      </c>
      <c r="C32" s="32">
        <v>50000</v>
      </c>
      <c r="D32" s="33" t="s">
        <v>293</v>
      </c>
      <c r="E32" s="36"/>
    </row>
    <row r="33" spans="1:5">
      <c r="A33" s="60">
        <v>28</v>
      </c>
      <c r="B33" s="31" t="s">
        <v>294</v>
      </c>
      <c r="C33" s="32">
        <v>50000</v>
      </c>
      <c r="D33" s="33" t="s">
        <v>295</v>
      </c>
      <c r="E33" s="36"/>
    </row>
    <row r="34" spans="1:5">
      <c r="A34" s="60">
        <v>29</v>
      </c>
      <c r="B34" s="31" t="s">
        <v>185</v>
      </c>
      <c r="C34" s="32">
        <v>30000</v>
      </c>
      <c r="D34" s="33" t="s">
        <v>296</v>
      </c>
      <c r="E34" s="36"/>
    </row>
    <row r="35" spans="1:5">
      <c r="A35" s="60">
        <v>30</v>
      </c>
      <c r="B35" s="31" t="s">
        <v>305</v>
      </c>
      <c r="C35" s="32">
        <v>100000</v>
      </c>
      <c r="D35" s="33" t="s">
        <v>297</v>
      </c>
      <c r="E35" s="36"/>
    </row>
    <row r="36" spans="1:5">
      <c r="A36" s="60">
        <v>31</v>
      </c>
      <c r="B36" s="41" t="s">
        <v>298</v>
      </c>
      <c r="C36" s="55">
        <v>50000</v>
      </c>
      <c r="D36" s="43" t="s">
        <v>299</v>
      </c>
      <c r="E36" s="56"/>
    </row>
    <row r="37" spans="1:5">
      <c r="A37" s="60">
        <v>32</v>
      </c>
      <c r="B37" s="57" t="s">
        <v>310</v>
      </c>
      <c r="C37" s="58">
        <v>150000</v>
      </c>
      <c r="D37" s="59" t="s">
        <v>311</v>
      </c>
      <c r="E37" s="36"/>
    </row>
  </sheetData>
  <mergeCells count="3">
    <mergeCell ref="A2:E2"/>
    <mergeCell ref="A3:E3"/>
    <mergeCell ref="A5:B5"/>
  </mergeCells>
  <phoneticPr fontId="4" type="noConversion"/>
  <pageMargins left="0.7" right="0.63" top="0.75" bottom="0.75" header="0.3" footer="0.3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3:B20"/>
  <sheetViews>
    <sheetView workbookViewId="0">
      <selection activeCell="B19" sqref="B19"/>
    </sheetView>
  </sheetViews>
  <sheetFormatPr defaultRowHeight="16.5"/>
  <cols>
    <col min="1" max="1" width="29.125" customWidth="1"/>
    <col min="2" max="2" width="14" customWidth="1"/>
  </cols>
  <sheetData>
    <row r="3" spans="1:2">
      <c r="A3" s="93" t="s">
        <v>391</v>
      </c>
      <c r="B3" s="94">
        <f>SUM(B4:B21)</f>
        <v>70500000</v>
      </c>
    </row>
    <row r="4" spans="1:2">
      <c r="A4" s="95" t="s">
        <v>376</v>
      </c>
      <c r="B4" s="94">
        <v>10000000</v>
      </c>
    </row>
    <row r="5" spans="1:2">
      <c r="A5" s="95" t="s">
        <v>377</v>
      </c>
      <c r="B5" s="94">
        <v>10000000</v>
      </c>
    </row>
    <row r="6" spans="1:2">
      <c r="A6" s="95" t="s">
        <v>378</v>
      </c>
      <c r="B6" s="94">
        <v>10000000</v>
      </c>
    </row>
    <row r="7" spans="1:2">
      <c r="A7" s="95" t="s">
        <v>379</v>
      </c>
      <c r="B7" s="94">
        <v>10000000</v>
      </c>
    </row>
    <row r="8" spans="1:2">
      <c r="A8" s="95" t="s">
        <v>380</v>
      </c>
      <c r="B8" s="94">
        <v>10000000</v>
      </c>
    </row>
    <row r="9" spans="1:2">
      <c r="A9" s="95" t="s">
        <v>374</v>
      </c>
      <c r="B9" s="94">
        <v>3000000</v>
      </c>
    </row>
    <row r="10" spans="1:2">
      <c r="A10" s="95" t="s">
        <v>375</v>
      </c>
      <c r="B10" s="94">
        <v>3000000</v>
      </c>
    </row>
    <row r="11" spans="1:2">
      <c r="A11" s="95" t="s">
        <v>381</v>
      </c>
      <c r="B11" s="94">
        <v>2000000</v>
      </c>
    </row>
    <row r="12" spans="1:2">
      <c r="A12" s="95" t="s">
        <v>382</v>
      </c>
      <c r="B12" s="94">
        <v>2000000</v>
      </c>
    </row>
    <row r="13" spans="1:2">
      <c r="A13" s="95" t="s">
        <v>383</v>
      </c>
      <c r="B13" s="94">
        <v>2000000</v>
      </c>
    </row>
    <row r="14" spans="1:2">
      <c r="A14" s="95" t="s">
        <v>384</v>
      </c>
      <c r="B14" s="94">
        <v>2000000</v>
      </c>
    </row>
    <row r="15" spans="1:2">
      <c r="A15" s="95" t="s">
        <v>385</v>
      </c>
      <c r="B15" s="94">
        <v>2000000</v>
      </c>
    </row>
    <row r="16" spans="1:2">
      <c r="A16" s="95" t="s">
        <v>386</v>
      </c>
      <c r="B16" s="94">
        <v>1000000</v>
      </c>
    </row>
    <row r="17" spans="1:2">
      <c r="A17" s="95" t="s">
        <v>387</v>
      </c>
      <c r="B17" s="94">
        <v>1000000</v>
      </c>
    </row>
    <row r="18" spans="1:2">
      <c r="A18" s="95" t="s">
        <v>388</v>
      </c>
      <c r="B18" s="94">
        <v>1000000</v>
      </c>
    </row>
    <row r="19" spans="1:2">
      <c r="A19" s="95" t="s">
        <v>389</v>
      </c>
      <c r="B19" s="94">
        <v>1000000</v>
      </c>
    </row>
    <row r="20" spans="1:2">
      <c r="A20" s="95" t="s">
        <v>390</v>
      </c>
      <c r="B20" s="96">
        <v>500000</v>
      </c>
    </row>
  </sheetData>
  <phoneticPr fontId="4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총괄</vt:lpstr>
      <vt:lpstr>수입지출총괄사항</vt:lpstr>
      <vt:lpstr>수입세부사항</vt:lpstr>
      <vt:lpstr>지출세부사항</vt:lpstr>
      <vt:lpstr>헌성금및이사회비</vt:lpstr>
      <vt:lpstr>2016년 제향찬조금명단</vt:lpstr>
      <vt:lpstr>2016년기와헌성자명단</vt:lpstr>
      <vt:lpstr>이사회비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XP</cp:lastModifiedBy>
  <cp:lastPrinted>2017-01-20T05:19:39Z</cp:lastPrinted>
  <dcterms:created xsi:type="dcterms:W3CDTF">2015-07-06T07:31:17Z</dcterms:created>
  <dcterms:modified xsi:type="dcterms:W3CDTF">2017-01-23T05:20:54Z</dcterms:modified>
</cp:coreProperties>
</file>