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8315" windowHeight="11655" activeTab="2"/>
  </bookViews>
  <sheets>
    <sheet name="총괄" sheetId="3" r:id="rId1"/>
    <sheet name="수입세부사항" sheetId="1" r:id="rId2"/>
    <sheet name="지출세부사항" sheetId="2" r:id="rId3"/>
  </sheets>
  <calcPr calcId="124519"/>
</workbook>
</file>

<file path=xl/calcChain.xml><?xml version="1.0" encoding="utf-8"?>
<calcChain xmlns="http://schemas.openxmlformats.org/spreadsheetml/2006/main">
  <c r="D62" i="2"/>
  <c r="D61" s="1"/>
  <c r="E61"/>
  <c r="F43"/>
  <c r="F40"/>
  <c r="F37"/>
  <c r="F35"/>
  <c r="F33"/>
  <c r="F31"/>
  <c r="F21" i="1"/>
  <c r="F24"/>
  <c r="F25"/>
  <c r="F19"/>
  <c r="F17"/>
  <c r="F18"/>
  <c r="D23"/>
  <c r="D22" s="1"/>
  <c r="E84" i="2"/>
  <c r="E83" s="1"/>
  <c r="E82" s="1"/>
  <c r="D83"/>
  <c r="D82" s="1"/>
  <c r="E15"/>
  <c r="E14" s="1"/>
  <c r="E13" s="1"/>
  <c r="D14"/>
  <c r="D13" s="1"/>
  <c r="D16" i="1"/>
  <c r="D15" s="1"/>
  <c r="E68" i="2"/>
  <c r="E67" s="1"/>
  <c r="E64"/>
  <c r="E57"/>
  <c r="E53"/>
  <c r="E17"/>
  <c r="E16" s="1"/>
  <c r="E80"/>
  <c r="E79" s="1"/>
  <c r="E77"/>
  <c r="E76" s="1"/>
  <c r="E9"/>
  <c r="E8" s="1"/>
  <c r="E5" s="1"/>
  <c r="D44"/>
  <c r="F44" s="1"/>
  <c r="D13" i="1"/>
  <c r="D12" s="1"/>
  <c r="E74" i="2"/>
  <c r="E73" s="1"/>
  <c r="D58"/>
  <c r="D57" s="1"/>
  <c r="F57" s="1"/>
  <c r="D80"/>
  <c r="D79" s="1"/>
  <c r="D77"/>
  <c r="D76" s="1"/>
  <c r="F76" s="1"/>
  <c r="D74"/>
  <c r="D73" s="1"/>
  <c r="F73" s="1"/>
  <c r="D68"/>
  <c r="D67" s="1"/>
  <c r="F67" s="1"/>
  <c r="D65"/>
  <c r="D64" s="1"/>
  <c r="F64" s="1"/>
  <c r="D54"/>
  <c r="D53" s="1"/>
  <c r="F53" s="1"/>
  <c r="D47"/>
  <c r="F47" s="1"/>
  <c r="D34"/>
  <c r="F34" s="1"/>
  <c r="D30"/>
  <c r="F30" s="1"/>
  <c r="D17"/>
  <c r="D16" s="1"/>
  <c r="D9"/>
  <c r="D8" s="1"/>
  <c r="F8" s="1"/>
  <c r="F13" l="1"/>
  <c r="F82"/>
  <c r="F61"/>
  <c r="F79"/>
  <c r="F16"/>
  <c r="E13" i="1"/>
  <c r="E12" s="1"/>
  <c r="F12" s="1"/>
  <c r="E23"/>
  <c r="E22" s="1"/>
  <c r="F22" s="1"/>
  <c r="E16"/>
  <c r="E15" s="1"/>
  <c r="F15" s="1"/>
  <c r="D11"/>
  <c r="A5" i="3" s="1"/>
  <c r="D29" i="2"/>
  <c r="F29" s="1"/>
  <c r="D5" l="1"/>
  <c r="E11" i="1"/>
  <c r="F11" s="1"/>
  <c r="F5" i="2" l="1"/>
  <c r="C5" i="3"/>
  <c r="E5" s="1"/>
</calcChain>
</file>

<file path=xl/sharedStrings.xml><?xml version="1.0" encoding="utf-8"?>
<sst xmlns="http://schemas.openxmlformats.org/spreadsheetml/2006/main" count="153" uniqueCount="131">
  <si>
    <t>과 목</t>
  </si>
  <si>
    <t>산 출 기 초 (원)</t>
  </si>
  <si>
    <t>관</t>
  </si>
  <si>
    <t>항</t>
  </si>
  <si>
    <t>목</t>
  </si>
  <si>
    <t>이 월 금</t>
  </si>
  <si>
    <t>이월금</t>
  </si>
  <si>
    <t>성 금 수 입</t>
  </si>
  <si>
    <t>헌 성 금</t>
  </si>
  <si>
    <t>제향찬조금</t>
  </si>
  <si>
    <t>기 타 수 입</t>
  </si>
  <si>
    <t>기타수입</t>
  </si>
  <si>
    <t>이자수입</t>
  </si>
  <si>
    <t>합 계</t>
  </si>
  <si>
    <t>▣ 수  입</t>
    <phoneticPr fontId="4" type="noConversion"/>
  </si>
  <si>
    <t>▪ 차인   잔액 :                  0 원</t>
    <phoneticPr fontId="4" type="noConversion"/>
  </si>
  <si>
    <t>사 업 비</t>
  </si>
  <si>
    <t>제 향 비</t>
  </si>
  <si>
    <t>․ 제수비 2,000,000</t>
  </si>
  <si>
    <t>․ 돈육(2두) 1,500,000</t>
  </si>
  <si>
    <t>․ 버스임대 (2×300,000) 600,000</t>
  </si>
  <si>
    <t>․ 비디오촬영비 500,000</t>
  </si>
  <si>
    <t>․ 사진촬영비 200,000</t>
  </si>
  <si>
    <t>․ 앰프임대 450,000</t>
  </si>
  <si>
    <t>종 사 연 구 비</t>
  </si>
  <si>
    <t>종사연구비</t>
  </si>
  <si>
    <t>․ 종사연구 및 회의비 2,000,000</t>
  </si>
  <si>
    <t>관 리 비</t>
  </si>
  <si>
    <t>인 건 비</t>
  </si>
  <si>
    <t>복리후생비</t>
  </si>
  <si>
    <t>수 용 비</t>
  </si>
  <si>
    <t>사 무 비</t>
  </si>
  <si>
    <t>․ 봉투 인쇄 100,000</t>
  </si>
  <si>
    <t>․ 사무용품비 200,000</t>
  </si>
  <si>
    <t>소모품비</t>
  </si>
  <si>
    <t>․ 예초기 유류대 200,000</t>
  </si>
  <si>
    <t>․ 농약대금 200,000</t>
  </si>
  <si>
    <t>․ 부속대금(예초기 등) 200,000</t>
  </si>
  <si>
    <t>우편통신비</t>
  </si>
  <si>
    <t>․ TV시청료 (5,000×12) 60,000</t>
  </si>
  <si>
    <t>수 수 료</t>
  </si>
  <si>
    <t>․ 등기 수수료 1,000,000</t>
  </si>
  <si>
    <t>수도광열비</t>
  </si>
  <si>
    <t>․ 전기요금 (60,000×12) 720,000</t>
  </si>
  <si>
    <t>․ 수도요금 (15,000×12) 180,000</t>
  </si>
  <si>
    <t>․ 시설물분 환경개선부담금 20,000</t>
  </si>
  <si>
    <t>회 의 비</t>
  </si>
  <si>
    <t>․ 건승원대제 관련회의 600,000</t>
  </si>
  <si>
    <t>홍 보 비</t>
  </si>
  <si>
    <t>광고비</t>
  </si>
  <si>
    <t>업 무 추 진 비</t>
  </si>
  <si>
    <t>업무추진비</t>
  </si>
  <si>
    <t>․ 업무추진비 3,600,000</t>
  </si>
  <si>
    <t>여 비 교 통 비</t>
  </si>
  <si>
    <t>여비교통비</t>
  </si>
  <si>
    <t>․ 도외출장비</t>
  </si>
  <si>
    <t>수 선 비</t>
  </si>
  <si>
    <t>수선비</t>
  </si>
  <si>
    <t>기 타 잡 비</t>
  </si>
  <si>
    <t>기타잡비</t>
  </si>
  <si>
    <t>잡 비</t>
  </si>
  <si>
    <t>예 비 비</t>
  </si>
  <si>
    <t>예비비</t>
  </si>
  <si>
    <t>총       계</t>
    <phoneticPr fontId="4" type="noConversion"/>
  </si>
  <si>
    <t>▣ 지  출</t>
    <phoneticPr fontId="4" type="noConversion"/>
  </si>
  <si>
    <t>2015년도</t>
    <phoneticPr fontId="4" type="noConversion"/>
  </si>
  <si>
    <t>보 조 금</t>
    <phoneticPr fontId="4" type="noConversion"/>
  </si>
  <si>
    <t>수입액</t>
    <phoneticPr fontId="4" type="noConversion"/>
  </si>
  <si>
    <t>예산액</t>
    <phoneticPr fontId="4" type="noConversion"/>
  </si>
  <si>
    <t>집행액</t>
    <phoneticPr fontId="4" type="noConversion"/>
  </si>
  <si>
    <t>제 향 비</t>
    <phoneticPr fontId="4" type="noConversion"/>
  </si>
  <si>
    <t>급 여</t>
    <phoneticPr fontId="4" type="noConversion"/>
  </si>
  <si>
    <t>.</t>
    <phoneticPr fontId="4" type="noConversion"/>
  </si>
  <si>
    <t>▣ 총  괄</t>
    <phoneticPr fontId="4" type="noConversion"/>
  </si>
  <si>
    <t>2014년 이월금 포함</t>
    <phoneticPr fontId="4" type="noConversion"/>
  </si>
  <si>
    <t>수    입(원)</t>
    <phoneticPr fontId="4" type="noConversion"/>
  </si>
  <si>
    <t>지    출(원)</t>
    <phoneticPr fontId="4" type="noConversion"/>
  </si>
  <si>
    <t>잔    액(원)</t>
    <phoneticPr fontId="4" type="noConversion"/>
  </si>
  <si>
    <t>비    고</t>
    <phoneticPr fontId="4" type="noConversion"/>
  </si>
  <si>
    <t>․ 건승원대제 책자 (250) 500,000</t>
    <phoneticPr fontId="4" type="noConversion"/>
  </si>
  <si>
    <t>예산액</t>
    <phoneticPr fontId="4" type="noConversion"/>
  </si>
  <si>
    <t>제세공과금</t>
    <phoneticPr fontId="4" type="noConversion"/>
  </si>
  <si>
    <t>제세공과금</t>
    <phoneticPr fontId="4" type="noConversion"/>
  </si>
  <si>
    <t>적립금</t>
    <phoneticPr fontId="4" type="noConversion"/>
  </si>
  <si>
    <t>자산 적립금</t>
    <phoneticPr fontId="4" type="noConversion"/>
  </si>
  <si>
    <t>자산적립금</t>
    <phoneticPr fontId="4" type="noConversion"/>
  </si>
  <si>
    <t>헌성금은 자산적립금으로 입금</t>
    <phoneticPr fontId="4" type="noConversion"/>
  </si>
  <si>
    <t>시행세칙 제13조(재정)에 의함</t>
    <phoneticPr fontId="4" type="noConversion"/>
  </si>
  <si>
    <t>이사회비</t>
    <phoneticPr fontId="4" type="noConversion"/>
  </si>
  <si>
    <t>․ 양씨종회총본부에서 보조</t>
    <phoneticPr fontId="4" type="noConversion"/>
  </si>
  <si>
    <t>2,000,000원*9명=18,000,000</t>
    <phoneticPr fontId="4" type="noConversion"/>
  </si>
  <si>
    <t>증   감</t>
    <phoneticPr fontId="4" type="noConversion"/>
  </si>
  <si>
    <t>2016년도 수입․지출 예산(안)</t>
    <phoneticPr fontId="4" type="noConversion"/>
  </si>
  <si>
    <t>2016년도</t>
    <phoneticPr fontId="4" type="noConversion"/>
  </si>
  <si>
    <t>증   감</t>
    <phoneticPr fontId="4" type="noConversion"/>
  </si>
  <si>
    <t>․ 청소년 제주역사․환경․예절교육 캠프</t>
    <phoneticPr fontId="4" type="noConversion"/>
  </si>
  <si>
    <t>․ 현수막 (3) 210,000</t>
    <phoneticPr fontId="4" type="noConversion"/>
  </si>
  <si>
    <t>․ 도시락 (250×7,000) 1,750,000</t>
    <phoneticPr fontId="4" type="noConversion"/>
  </si>
  <si>
    <t>․ 원패(6) 420,000</t>
    <phoneticPr fontId="4" type="noConversion"/>
  </si>
  <si>
    <t>․ 기타 행사비 3,870,000</t>
    <phoneticPr fontId="4" type="noConversion"/>
  </si>
  <si>
    <t>․ 사무처장 (500,000×12) 6,000,000</t>
    <phoneticPr fontId="4" type="noConversion"/>
  </si>
  <si>
    <t>․ 우표대 250,000</t>
    <phoneticPr fontId="4" type="noConversion"/>
  </si>
  <si>
    <t>․ 전화요금 (6,000×12) 72,000</t>
    <phoneticPr fontId="4" type="noConversion"/>
  </si>
  <si>
    <t>․ 주민세(법인) 55,000</t>
    <phoneticPr fontId="4" type="noConversion"/>
  </si>
  <si>
    <t>. 적십자회비 50,000</t>
    <phoneticPr fontId="4" type="noConversion"/>
  </si>
  <si>
    <t>. 결산법인세,지방세 20,000</t>
    <phoneticPr fontId="4" type="noConversion"/>
  </si>
  <si>
    <t>. 이사회의(4회) 800,000</t>
    <phoneticPr fontId="4" type="noConversion"/>
  </si>
  <si>
    <t>. 기타(항목외 지출)</t>
    <phoneticPr fontId="4" type="noConversion"/>
  </si>
  <si>
    <t>이사회비 200만원을 제외한</t>
    <phoneticPr fontId="4" type="noConversion"/>
  </si>
  <si>
    <t>․ 재산세(건축물, 토지) 1,000,000</t>
    <phoneticPr fontId="4" type="noConversion"/>
  </si>
  <si>
    <t>․ 대제 광고 (150,000×3사) 450,000</t>
    <phoneticPr fontId="4" type="noConversion"/>
  </si>
  <si>
    <t>․ 경조사화환 (100,000×10회) 1,000,000</t>
    <phoneticPr fontId="4" type="noConversion"/>
  </si>
  <si>
    <t>- 현지 교통비 (2회*3인*50,000) 300,000</t>
    <phoneticPr fontId="4" type="noConversion"/>
  </si>
  <si>
    <t>- 그외 지역 (1회*3인*200,000) 600,000</t>
    <phoneticPr fontId="4" type="noConversion"/>
  </si>
  <si>
    <t>- 서울 (1회*3인*200,000) 600,000</t>
    <phoneticPr fontId="4" type="noConversion"/>
  </si>
  <si>
    <t>상환금</t>
    <phoneticPr fontId="4" type="noConversion"/>
  </si>
  <si>
    <t>․ 건승원대제 헌성금</t>
    <phoneticPr fontId="4" type="noConversion"/>
  </si>
  <si>
    <t>․ 예금이자</t>
    <phoneticPr fontId="4" type="noConversion"/>
  </si>
  <si>
    <t>․ 항목존치</t>
    <phoneticPr fontId="4" type="noConversion"/>
  </si>
  <si>
    <t>▪ 수입예산액 :  110,432,977 원</t>
    <phoneticPr fontId="4" type="noConversion"/>
  </si>
  <si>
    <t>▪ 지출예산액 :  110,432,977 원</t>
    <phoneticPr fontId="4" type="noConversion"/>
  </si>
  <si>
    <t>․ 관리인 (900,000×12) 10,800,000</t>
    <phoneticPr fontId="4" type="noConversion"/>
  </si>
  <si>
    <t>․ 건승원문화재단 헌성금(예상)</t>
    <phoneticPr fontId="4" type="noConversion"/>
  </si>
  <si>
    <t>1,000,000원*2명=2,000,000 미납액</t>
    <phoneticPr fontId="4" type="noConversion"/>
  </si>
  <si>
    <t>․ 건승원 사당 건물 개보수(기와수리)</t>
    <phoneticPr fontId="4" type="noConversion"/>
  </si>
  <si>
    <t>. 조경사업비 2,000,000</t>
    <phoneticPr fontId="4" type="noConversion"/>
  </si>
  <si>
    <t xml:space="preserve">   13,000,000</t>
    <phoneticPr fontId="4" type="noConversion"/>
  </si>
  <si>
    <t>비   품  비</t>
    <phoneticPr fontId="4" type="noConversion"/>
  </si>
  <si>
    <t>비  품  비</t>
    <phoneticPr fontId="4" type="noConversion"/>
  </si>
  <si>
    <t>비 품 비</t>
    <phoneticPr fontId="4" type="noConversion"/>
  </si>
  <si>
    <t>․ 사무처장 (100,000×12) 1,200,000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</si>
</sst>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9">
    <font>
      <sz val="11"/>
      <color theme="1"/>
      <name val="맑은 고딕"/>
      <family val="2"/>
      <charset val="129"/>
      <scheme val="minor"/>
    </font>
    <font>
      <sz val="10"/>
      <color rgb="FF000000"/>
      <name val="바탕"/>
      <family val="1"/>
      <charset val="129"/>
    </font>
    <font>
      <sz val="12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3" fontId="0" fillId="0" borderId="0" xfId="0" applyNumberForma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right" vertical="center" wrapText="1"/>
    </xf>
    <xf numFmtId="176" fontId="2" fillId="0" borderId="7" xfId="0" applyNumberFormat="1" applyFont="1" applyBorder="1" applyAlignment="1">
      <alignment horizontal="right"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49" fontId="2" fillId="0" borderId="6" xfId="0" applyNumberFormat="1" applyFont="1" applyBorder="1" applyAlignment="1">
      <alignment horizontal="justify" vertical="center" wrapText="1"/>
    </xf>
    <xf numFmtId="176" fontId="2" fillId="3" borderId="1" xfId="0" applyNumberFormat="1" applyFont="1" applyFill="1" applyBorder="1" applyAlignment="1">
      <alignment horizontal="right" vertical="center" wrapText="1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2" fillId="3" borderId="6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176" fontId="2" fillId="0" borderId="5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3" fontId="8" fillId="0" borderId="10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 wrapText="1"/>
    </xf>
    <xf numFmtId="176" fontId="3" fillId="0" borderId="6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3" fontId="2" fillId="4" borderId="5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right" vertical="center" wrapText="1"/>
    </xf>
    <xf numFmtId="176" fontId="0" fillId="0" borderId="7" xfId="0" applyNumberFormat="1" applyBorder="1" applyAlignment="1">
      <alignment horizontal="right" vertical="center" wrapText="1"/>
    </xf>
    <xf numFmtId="176" fontId="0" fillId="0" borderId="6" xfId="0" applyNumberFormat="1" applyBorder="1" applyAlignment="1">
      <alignment horizontal="right" vertical="center" wrapText="1"/>
    </xf>
    <xf numFmtId="176" fontId="2" fillId="0" borderId="7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5"/>
  <sheetViews>
    <sheetView workbookViewId="0">
      <selection activeCell="B8" sqref="B8"/>
    </sheetView>
  </sheetViews>
  <sheetFormatPr defaultRowHeight="16.5"/>
  <sheetData>
    <row r="3" spans="1:8" ht="27" thickBot="1">
      <c r="A3" s="57" t="s">
        <v>73</v>
      </c>
      <c r="B3" s="57"/>
      <c r="C3" s="57"/>
      <c r="D3" s="57"/>
      <c r="E3" s="57"/>
      <c r="F3" s="57"/>
      <c r="G3" s="57"/>
      <c r="H3" s="58"/>
    </row>
    <row r="4" spans="1:8" ht="30.75" customHeight="1" thickBot="1">
      <c r="A4" s="59" t="s">
        <v>75</v>
      </c>
      <c r="B4" s="60"/>
      <c r="C4" s="60" t="s">
        <v>76</v>
      </c>
      <c r="D4" s="60"/>
      <c r="E4" s="60" t="s">
        <v>77</v>
      </c>
      <c r="F4" s="60"/>
      <c r="G4" s="60" t="s">
        <v>78</v>
      </c>
      <c r="H4" s="60"/>
    </row>
    <row r="5" spans="1:8" ht="29.25" customHeight="1" thickBot="1">
      <c r="A5" s="54">
        <f>수입세부사항!D11</f>
        <v>110432977</v>
      </c>
      <c r="B5" s="55"/>
      <c r="C5" s="54">
        <f>지출세부사항!D5</f>
        <v>110432977</v>
      </c>
      <c r="D5" s="55"/>
      <c r="E5" s="54">
        <f>A5-C5</f>
        <v>0</v>
      </c>
      <c r="F5" s="55"/>
      <c r="G5" s="56" t="s">
        <v>74</v>
      </c>
      <c r="H5" s="56"/>
    </row>
  </sheetData>
  <mergeCells count="9">
    <mergeCell ref="A5:B5"/>
    <mergeCell ref="C5:D5"/>
    <mergeCell ref="E5:F5"/>
    <mergeCell ref="G5:H5"/>
    <mergeCell ref="A3:H3"/>
    <mergeCell ref="A4:B4"/>
    <mergeCell ref="C4:D4"/>
    <mergeCell ref="E4:F4"/>
    <mergeCell ref="G4:H4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G21" sqref="G21"/>
    </sheetView>
  </sheetViews>
  <sheetFormatPr defaultRowHeight="16.5"/>
  <cols>
    <col min="1" max="1" width="5" customWidth="1"/>
    <col min="2" max="2" width="3.875" customWidth="1"/>
    <col min="3" max="3" width="12" customWidth="1"/>
    <col min="4" max="4" width="13.125" customWidth="1"/>
    <col min="5" max="5" width="12.5" customWidth="1"/>
    <col min="6" max="6" width="12.375" customWidth="1"/>
    <col min="7" max="7" width="31.125" customWidth="1"/>
    <col min="8" max="8" width="9.5" bestFit="1" customWidth="1"/>
  </cols>
  <sheetData>
    <row r="1" spans="1:7" ht="26.25">
      <c r="A1" s="86" t="s">
        <v>92</v>
      </c>
      <c r="B1" s="86"/>
      <c r="C1" s="86"/>
      <c r="D1" s="86"/>
      <c r="E1" s="86"/>
      <c r="F1" s="86"/>
      <c r="G1" s="86"/>
    </row>
    <row r="2" spans="1:7" ht="26.25">
      <c r="A2" s="86"/>
      <c r="B2" s="86"/>
      <c r="C2" s="86"/>
      <c r="D2" s="86"/>
      <c r="E2" s="86"/>
      <c r="F2" s="86"/>
      <c r="G2" s="86"/>
    </row>
    <row r="3" spans="1:7" ht="26.25">
      <c r="A3" s="86" t="s">
        <v>119</v>
      </c>
      <c r="B3" s="86"/>
      <c r="C3" s="86"/>
      <c r="D3" s="86"/>
      <c r="E3" s="86"/>
      <c r="F3" s="86"/>
      <c r="G3" s="86"/>
    </row>
    <row r="4" spans="1:7" ht="26.25">
      <c r="A4" s="86" t="s">
        <v>120</v>
      </c>
      <c r="B4" s="86"/>
      <c r="C4" s="86"/>
      <c r="D4" s="86"/>
      <c r="E4" s="86"/>
      <c r="F4" s="86"/>
      <c r="G4" s="86"/>
    </row>
    <row r="5" spans="1:7" ht="26.25">
      <c r="A5" s="86" t="s">
        <v>15</v>
      </c>
      <c r="B5" s="86"/>
      <c r="C5" s="86"/>
      <c r="D5" s="86"/>
      <c r="E5" s="86"/>
      <c r="F5" s="86"/>
      <c r="G5" s="86"/>
    </row>
    <row r="6" spans="1:7" ht="26.25">
      <c r="A6" s="85"/>
      <c r="B6" s="85"/>
      <c r="C6" s="85"/>
      <c r="D6" s="85"/>
      <c r="E6" s="85"/>
      <c r="F6" s="85"/>
      <c r="G6" s="85"/>
    </row>
    <row r="7" spans="1:7" ht="26.25">
      <c r="A7" s="85"/>
      <c r="B7" s="85"/>
      <c r="C7" s="85"/>
      <c r="D7" s="85"/>
      <c r="E7" s="85"/>
      <c r="F7" s="85"/>
      <c r="G7" s="85"/>
    </row>
    <row r="8" spans="1:7" ht="26.25">
      <c r="A8" s="85" t="s">
        <v>14</v>
      </c>
      <c r="B8" s="85"/>
      <c r="C8" s="85"/>
      <c r="D8" s="85"/>
      <c r="E8" s="85"/>
      <c r="F8" s="85"/>
      <c r="G8" s="85"/>
    </row>
    <row r="9" spans="1:7" ht="16.5" customHeight="1">
      <c r="A9" s="75" t="s">
        <v>0</v>
      </c>
      <c r="B9" s="84"/>
      <c r="C9" s="76"/>
      <c r="D9" s="63" t="s">
        <v>80</v>
      </c>
      <c r="E9" s="11" t="s">
        <v>65</v>
      </c>
      <c r="F9" s="63" t="s">
        <v>91</v>
      </c>
      <c r="G9" s="63" t="s">
        <v>1</v>
      </c>
    </row>
    <row r="10" spans="1:7">
      <c r="A10" s="1" t="s">
        <v>2</v>
      </c>
      <c r="B10" s="1" t="s">
        <v>3</v>
      </c>
      <c r="C10" s="1" t="s">
        <v>4</v>
      </c>
      <c r="D10" s="83"/>
      <c r="E10" s="12" t="s">
        <v>67</v>
      </c>
      <c r="F10" s="64"/>
      <c r="G10" s="83"/>
    </row>
    <row r="11" spans="1:7">
      <c r="A11" s="69" t="s">
        <v>13</v>
      </c>
      <c r="B11" s="70"/>
      <c r="C11" s="71"/>
      <c r="D11" s="5">
        <f>D12+D15+D22</f>
        <v>110432977</v>
      </c>
      <c r="E11" s="5">
        <f>E12+E15+E22</f>
        <v>97726467</v>
      </c>
      <c r="F11" s="39">
        <f>D11-E11</f>
        <v>12706510</v>
      </c>
      <c r="G11" s="2"/>
    </row>
    <row r="12" spans="1:7">
      <c r="A12" s="77" t="s">
        <v>5</v>
      </c>
      <c r="B12" s="78"/>
      <c r="C12" s="79"/>
      <c r="D12" s="33">
        <f t="shared" ref="D12:E13" si="0">D13</f>
        <v>35412977</v>
      </c>
      <c r="E12" s="33">
        <f t="shared" si="0"/>
        <v>15000000</v>
      </c>
      <c r="F12" s="39">
        <f>D12-E12</f>
        <v>20412977</v>
      </c>
      <c r="G12" s="34"/>
    </row>
    <row r="13" spans="1:7">
      <c r="A13" s="80"/>
      <c r="B13" s="77" t="s">
        <v>5</v>
      </c>
      <c r="C13" s="79"/>
      <c r="D13" s="33">
        <f t="shared" si="0"/>
        <v>35412977</v>
      </c>
      <c r="E13" s="33">
        <f t="shared" si="0"/>
        <v>15000000</v>
      </c>
      <c r="F13" s="39"/>
      <c r="G13" s="34"/>
    </row>
    <row r="14" spans="1:7">
      <c r="A14" s="81"/>
      <c r="B14" s="34"/>
      <c r="C14" s="35" t="s">
        <v>6</v>
      </c>
      <c r="D14" s="33">
        <v>35412977</v>
      </c>
      <c r="E14" s="33">
        <v>15000000</v>
      </c>
      <c r="F14" s="39"/>
      <c r="G14" s="34"/>
    </row>
    <row r="15" spans="1:7">
      <c r="A15" s="77" t="s">
        <v>7</v>
      </c>
      <c r="B15" s="78"/>
      <c r="C15" s="79"/>
      <c r="D15" s="33">
        <f>D16</f>
        <v>75000000</v>
      </c>
      <c r="E15" s="33">
        <f>E16</f>
        <v>81900000</v>
      </c>
      <c r="F15" s="39">
        <f t="shared" ref="F15:F25" si="1">D15-E15</f>
        <v>-6900000</v>
      </c>
      <c r="G15" s="34"/>
    </row>
    <row r="16" spans="1:7">
      <c r="A16" s="80"/>
      <c r="B16" s="77" t="s">
        <v>7</v>
      </c>
      <c r="C16" s="79"/>
      <c r="D16" s="33">
        <f>D17+D18+D19+D21</f>
        <v>75000000</v>
      </c>
      <c r="E16" s="33">
        <f>SUM(E17:E21)</f>
        <v>81900000</v>
      </c>
      <c r="F16" s="39"/>
      <c r="G16" s="34"/>
    </row>
    <row r="17" spans="1:7">
      <c r="A17" s="82"/>
      <c r="B17" s="80"/>
      <c r="C17" s="35" t="s">
        <v>8</v>
      </c>
      <c r="D17" s="33">
        <v>20000000</v>
      </c>
      <c r="E17" s="33">
        <v>26500000</v>
      </c>
      <c r="F17" s="39">
        <f t="shared" si="1"/>
        <v>-6500000</v>
      </c>
      <c r="G17" s="48" t="s">
        <v>122</v>
      </c>
    </row>
    <row r="18" spans="1:7">
      <c r="A18" s="82"/>
      <c r="B18" s="82"/>
      <c r="C18" s="35" t="s">
        <v>66</v>
      </c>
      <c r="D18" s="33">
        <v>25000000</v>
      </c>
      <c r="E18" s="33">
        <v>30000000</v>
      </c>
      <c r="F18" s="39">
        <f t="shared" si="1"/>
        <v>-5000000</v>
      </c>
      <c r="G18" s="36" t="s">
        <v>89</v>
      </c>
    </row>
    <row r="19" spans="1:7">
      <c r="A19" s="82"/>
      <c r="B19" s="82"/>
      <c r="C19" s="65" t="s">
        <v>88</v>
      </c>
      <c r="D19" s="67">
        <v>20000000</v>
      </c>
      <c r="E19" s="67">
        <v>16000000</v>
      </c>
      <c r="F19" s="61">
        <f t="shared" si="1"/>
        <v>4000000</v>
      </c>
      <c r="G19" s="37" t="s">
        <v>90</v>
      </c>
    </row>
    <row r="20" spans="1:7">
      <c r="A20" s="82"/>
      <c r="B20" s="82"/>
      <c r="C20" s="66"/>
      <c r="D20" s="68"/>
      <c r="E20" s="68"/>
      <c r="F20" s="62"/>
      <c r="G20" s="38" t="s">
        <v>123</v>
      </c>
    </row>
    <row r="21" spans="1:7">
      <c r="A21" s="81"/>
      <c r="B21" s="81"/>
      <c r="C21" s="35" t="s">
        <v>9</v>
      </c>
      <c r="D21" s="33">
        <v>10000000</v>
      </c>
      <c r="E21" s="33">
        <v>9400000</v>
      </c>
      <c r="F21" s="39">
        <f t="shared" si="1"/>
        <v>600000</v>
      </c>
      <c r="G21" s="36" t="s">
        <v>116</v>
      </c>
    </row>
    <row r="22" spans="1:7">
      <c r="A22" s="77" t="s">
        <v>10</v>
      </c>
      <c r="B22" s="78"/>
      <c r="C22" s="79"/>
      <c r="D22" s="33">
        <f>D23</f>
        <v>20000</v>
      </c>
      <c r="E22" s="33">
        <f>E23</f>
        <v>826467</v>
      </c>
      <c r="F22" s="39">
        <f t="shared" si="1"/>
        <v>-806467</v>
      </c>
      <c r="G22" s="34"/>
    </row>
    <row r="23" spans="1:7">
      <c r="A23" s="72"/>
      <c r="B23" s="75" t="s">
        <v>11</v>
      </c>
      <c r="C23" s="76"/>
      <c r="D23" s="3">
        <f>D24+D25</f>
        <v>20000</v>
      </c>
      <c r="E23" s="3">
        <f>SUM(E24:E25)</f>
        <v>826467</v>
      </c>
      <c r="F23" s="39"/>
      <c r="G23" s="2"/>
    </row>
    <row r="24" spans="1:7">
      <c r="A24" s="73"/>
      <c r="B24" s="72"/>
      <c r="C24" s="1" t="s">
        <v>12</v>
      </c>
      <c r="D24" s="14">
        <v>10000</v>
      </c>
      <c r="E24" s="14">
        <v>106467</v>
      </c>
      <c r="F24" s="39">
        <f t="shared" si="1"/>
        <v>-96467</v>
      </c>
      <c r="G24" s="4" t="s">
        <v>117</v>
      </c>
    </row>
    <row r="25" spans="1:7">
      <c r="A25" s="74"/>
      <c r="B25" s="74"/>
      <c r="C25" s="1" t="s">
        <v>11</v>
      </c>
      <c r="D25" s="3">
        <v>10000</v>
      </c>
      <c r="E25" s="3">
        <v>720000</v>
      </c>
      <c r="F25" s="39">
        <f t="shared" si="1"/>
        <v>-710000</v>
      </c>
      <c r="G25" s="49" t="s">
        <v>118</v>
      </c>
    </row>
  </sheetData>
  <mergeCells count="28">
    <mergeCell ref="G9:G10"/>
    <mergeCell ref="A9:C9"/>
    <mergeCell ref="D9:D10"/>
    <mergeCell ref="A8:G8"/>
    <mergeCell ref="A1:G1"/>
    <mergeCell ref="A2:G2"/>
    <mergeCell ref="A3:G3"/>
    <mergeCell ref="A4:G4"/>
    <mergeCell ref="A5:G5"/>
    <mergeCell ref="A6:G6"/>
    <mergeCell ref="A7:G7"/>
    <mergeCell ref="A23:A25"/>
    <mergeCell ref="B23:C23"/>
    <mergeCell ref="B24:B25"/>
    <mergeCell ref="A12:C12"/>
    <mergeCell ref="A13:A14"/>
    <mergeCell ref="B13:C13"/>
    <mergeCell ref="A15:C15"/>
    <mergeCell ref="A16:A21"/>
    <mergeCell ref="B16:C16"/>
    <mergeCell ref="B17:B21"/>
    <mergeCell ref="A22:C22"/>
    <mergeCell ref="F19:F20"/>
    <mergeCell ref="F9:F10"/>
    <mergeCell ref="C19:C20"/>
    <mergeCell ref="D19:D20"/>
    <mergeCell ref="E19:E20"/>
    <mergeCell ref="A11:C11"/>
  </mergeCells>
  <phoneticPr fontId="4" type="noConversion"/>
  <pageMargins left="0.33" right="0.2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H86"/>
  <sheetViews>
    <sheetView tabSelected="1" workbookViewId="0">
      <selection activeCell="D10" sqref="D10:D12"/>
    </sheetView>
  </sheetViews>
  <sheetFormatPr defaultRowHeight="16.5"/>
  <cols>
    <col min="1" max="1" width="3.75" customWidth="1"/>
    <col min="2" max="2" width="3.625" customWidth="1"/>
    <col min="3" max="3" width="10.875" customWidth="1"/>
    <col min="4" max="4" width="12.875" customWidth="1"/>
    <col min="5" max="5" width="11.75" customWidth="1"/>
    <col min="6" max="6" width="11.875" customWidth="1"/>
    <col min="7" max="7" width="36.125" customWidth="1"/>
    <col min="8" max="8" width="14" customWidth="1"/>
  </cols>
  <sheetData>
    <row r="2" spans="1:8" ht="26.25">
      <c r="A2" s="85" t="s">
        <v>64</v>
      </c>
      <c r="B2" s="85"/>
      <c r="C2" s="85"/>
      <c r="D2" s="85"/>
      <c r="E2" s="85"/>
      <c r="F2" s="85"/>
      <c r="G2" s="85"/>
    </row>
    <row r="3" spans="1:8" ht="16.5" customHeight="1">
      <c r="A3" s="75" t="s">
        <v>0</v>
      </c>
      <c r="B3" s="84"/>
      <c r="C3" s="76"/>
      <c r="D3" s="20" t="s">
        <v>93</v>
      </c>
      <c r="E3" s="20" t="s">
        <v>65</v>
      </c>
      <c r="F3" s="63" t="s">
        <v>94</v>
      </c>
      <c r="G3" s="63" t="s">
        <v>1</v>
      </c>
    </row>
    <row r="4" spans="1:8" ht="16.5" customHeight="1">
      <c r="A4" s="1" t="s">
        <v>2</v>
      </c>
      <c r="B4" s="1" t="s">
        <v>3</v>
      </c>
      <c r="C4" s="1" t="s">
        <v>4</v>
      </c>
      <c r="D4" s="21" t="s">
        <v>68</v>
      </c>
      <c r="E4" s="21" t="s">
        <v>69</v>
      </c>
      <c r="F4" s="83"/>
      <c r="G4" s="83"/>
    </row>
    <row r="5" spans="1:8" ht="16.5" customHeight="1">
      <c r="A5" s="69" t="s">
        <v>63</v>
      </c>
      <c r="B5" s="70"/>
      <c r="C5" s="71"/>
      <c r="D5" s="29">
        <f>D6+D8+D13+D16+D29+D53+D57+D61+D64+D67+D73+D76+D79+D82</f>
        <v>110432977</v>
      </c>
      <c r="E5" s="53">
        <f>E6+E8+E13+E16+E29+E53+E57+E61+E64+E67+E73+E76+E79+E82</f>
        <v>62313490</v>
      </c>
      <c r="F5" s="29">
        <f>D5-E5</f>
        <v>48119487</v>
      </c>
      <c r="G5" s="9"/>
      <c r="H5" s="45"/>
    </row>
    <row r="6" spans="1:8" ht="16.5" customHeight="1">
      <c r="A6" s="102" t="s">
        <v>115</v>
      </c>
      <c r="B6" s="103"/>
      <c r="C6" s="103"/>
      <c r="D6" s="47">
        <v>0</v>
      </c>
      <c r="E6" s="47">
        <v>5250000</v>
      </c>
      <c r="F6" s="47"/>
      <c r="G6" s="30"/>
    </row>
    <row r="7" spans="1:8" ht="16.5" customHeight="1">
      <c r="A7" s="46"/>
      <c r="B7" s="46"/>
      <c r="C7" s="31" t="s">
        <v>115</v>
      </c>
      <c r="D7" s="32">
        <v>0</v>
      </c>
      <c r="E7" s="32">
        <v>5250000</v>
      </c>
      <c r="F7" s="32"/>
      <c r="G7" s="30"/>
    </row>
    <row r="8" spans="1:8" ht="16.5" customHeight="1">
      <c r="A8" s="96" t="s">
        <v>16</v>
      </c>
      <c r="B8" s="97"/>
      <c r="C8" s="98"/>
      <c r="D8" s="41">
        <f>D9</f>
        <v>15000000</v>
      </c>
      <c r="E8" s="41">
        <f>E9</f>
        <v>4700000</v>
      </c>
      <c r="F8" s="41">
        <f>D8-E8</f>
        <v>10300000</v>
      </c>
      <c r="G8" s="2"/>
      <c r="H8" s="15"/>
    </row>
    <row r="9" spans="1:8" ht="16.5" customHeight="1">
      <c r="A9" s="93"/>
      <c r="B9" s="91" t="s">
        <v>16</v>
      </c>
      <c r="C9" s="91"/>
      <c r="D9" s="14">
        <f>D10</f>
        <v>15000000</v>
      </c>
      <c r="E9" s="14">
        <f>E10</f>
        <v>4700000</v>
      </c>
      <c r="F9" s="14"/>
      <c r="G9" s="2"/>
    </row>
    <row r="10" spans="1:8" ht="16.5" customHeight="1">
      <c r="A10" s="93"/>
      <c r="B10" s="93"/>
      <c r="C10" s="91" t="s">
        <v>16</v>
      </c>
      <c r="D10" s="87">
        <v>15000000</v>
      </c>
      <c r="E10" s="87">
        <v>4700000</v>
      </c>
      <c r="F10" s="27"/>
      <c r="G10" s="6" t="s">
        <v>95</v>
      </c>
    </row>
    <row r="11" spans="1:8" ht="16.5" customHeight="1">
      <c r="A11" s="93"/>
      <c r="B11" s="93"/>
      <c r="C11" s="91"/>
      <c r="D11" s="90"/>
      <c r="E11" s="88"/>
      <c r="F11" s="28"/>
      <c r="G11" s="10" t="s">
        <v>126</v>
      </c>
    </row>
    <row r="12" spans="1:8" ht="16.5" customHeight="1">
      <c r="A12" s="94"/>
      <c r="B12" s="94"/>
      <c r="C12" s="92"/>
      <c r="D12" s="68"/>
      <c r="E12" s="68"/>
      <c r="F12" s="50"/>
      <c r="G12" s="8" t="s">
        <v>125</v>
      </c>
    </row>
    <row r="13" spans="1:8" ht="16.5" customHeight="1">
      <c r="A13" s="96" t="s">
        <v>24</v>
      </c>
      <c r="B13" s="97"/>
      <c r="C13" s="98"/>
      <c r="D13" s="41">
        <f>D14</f>
        <v>2000000</v>
      </c>
      <c r="E13" s="41">
        <f>E14</f>
        <v>0</v>
      </c>
      <c r="F13" s="41">
        <f>D13-E13</f>
        <v>2000000</v>
      </c>
      <c r="G13" s="17"/>
    </row>
    <row r="14" spans="1:8" ht="16.5" customHeight="1">
      <c r="A14" s="72"/>
      <c r="B14" s="75" t="s">
        <v>25</v>
      </c>
      <c r="C14" s="76"/>
      <c r="D14" s="14">
        <f>D15</f>
        <v>2000000</v>
      </c>
      <c r="E14" s="14">
        <f>E15</f>
        <v>0</v>
      </c>
      <c r="F14" s="14"/>
      <c r="G14" s="17"/>
    </row>
    <row r="15" spans="1:8" ht="16.5" customHeight="1">
      <c r="A15" s="73"/>
      <c r="B15" s="25"/>
      <c r="C15" s="23" t="s">
        <v>25</v>
      </c>
      <c r="D15" s="27">
        <v>2000000</v>
      </c>
      <c r="E15" s="27">
        <f>SUM(F15:F15)</f>
        <v>0</v>
      </c>
      <c r="F15" s="14"/>
      <c r="G15" s="4" t="s">
        <v>26</v>
      </c>
    </row>
    <row r="16" spans="1:8" ht="16.5" customHeight="1">
      <c r="A16" s="96" t="s">
        <v>17</v>
      </c>
      <c r="B16" s="97"/>
      <c r="C16" s="98"/>
      <c r="D16" s="41">
        <f>D17</f>
        <v>12000000</v>
      </c>
      <c r="E16" s="41">
        <f>E17</f>
        <v>11998400</v>
      </c>
      <c r="F16" s="41">
        <f>D16-E16</f>
        <v>1600</v>
      </c>
      <c r="G16" s="2"/>
    </row>
    <row r="17" spans="1:7" ht="16.5" customHeight="1">
      <c r="A17" s="93"/>
      <c r="B17" s="91" t="s">
        <v>17</v>
      </c>
      <c r="C17" s="91"/>
      <c r="D17" s="14">
        <f>D18</f>
        <v>12000000</v>
      </c>
      <c r="E17" s="14">
        <f>E18</f>
        <v>11998400</v>
      </c>
      <c r="F17" s="14"/>
      <c r="G17" s="2"/>
    </row>
    <row r="18" spans="1:7" ht="16.5" customHeight="1">
      <c r="A18" s="93"/>
      <c r="B18" s="93"/>
      <c r="C18" s="63" t="s">
        <v>70</v>
      </c>
      <c r="D18" s="87">
        <v>12000000</v>
      </c>
      <c r="E18" s="87">
        <v>11998400</v>
      </c>
      <c r="F18" s="27"/>
      <c r="G18" s="6" t="s">
        <v>18</v>
      </c>
    </row>
    <row r="19" spans="1:7" ht="16.5" customHeight="1">
      <c r="A19" s="93"/>
      <c r="B19" s="93"/>
      <c r="C19" s="99"/>
      <c r="D19" s="90"/>
      <c r="E19" s="90"/>
      <c r="F19" s="28"/>
      <c r="G19" s="7" t="s">
        <v>98</v>
      </c>
    </row>
    <row r="20" spans="1:7" ht="16.5" customHeight="1">
      <c r="A20" s="93"/>
      <c r="B20" s="93"/>
      <c r="C20" s="99"/>
      <c r="D20" s="90"/>
      <c r="E20" s="88"/>
      <c r="F20" s="28"/>
      <c r="G20" s="7" t="s">
        <v>19</v>
      </c>
    </row>
    <row r="21" spans="1:7" ht="16.5" customHeight="1">
      <c r="A21" s="93"/>
      <c r="B21" s="93"/>
      <c r="C21" s="99"/>
      <c r="D21" s="90"/>
      <c r="E21" s="88"/>
      <c r="F21" s="28"/>
      <c r="G21" s="7" t="s">
        <v>97</v>
      </c>
    </row>
    <row r="22" spans="1:7" ht="16.5" customHeight="1">
      <c r="A22" s="93"/>
      <c r="B22" s="93"/>
      <c r="C22" s="99"/>
      <c r="D22" s="90"/>
      <c r="E22" s="88"/>
      <c r="F22" s="28"/>
      <c r="G22" s="7" t="s">
        <v>20</v>
      </c>
    </row>
    <row r="23" spans="1:7" ht="16.5" customHeight="1">
      <c r="A23" s="93"/>
      <c r="B23" s="93"/>
      <c r="C23" s="99"/>
      <c r="D23" s="90"/>
      <c r="E23" s="88"/>
      <c r="F23" s="28"/>
      <c r="G23" s="7" t="s">
        <v>79</v>
      </c>
    </row>
    <row r="24" spans="1:7" ht="16.5" customHeight="1">
      <c r="A24" s="93"/>
      <c r="B24" s="93"/>
      <c r="C24" s="99"/>
      <c r="D24" s="90"/>
      <c r="E24" s="88"/>
      <c r="F24" s="28"/>
      <c r="G24" s="7" t="s">
        <v>21</v>
      </c>
    </row>
    <row r="25" spans="1:7" ht="16.5" customHeight="1">
      <c r="A25" s="93"/>
      <c r="B25" s="93"/>
      <c r="C25" s="99"/>
      <c r="D25" s="90"/>
      <c r="E25" s="88"/>
      <c r="F25" s="28"/>
      <c r="G25" s="7" t="s">
        <v>22</v>
      </c>
    </row>
    <row r="26" spans="1:7" ht="16.5" customHeight="1">
      <c r="A26" s="93"/>
      <c r="B26" s="93"/>
      <c r="C26" s="99"/>
      <c r="D26" s="90"/>
      <c r="E26" s="88"/>
      <c r="F26" s="28"/>
      <c r="G26" s="7" t="s">
        <v>23</v>
      </c>
    </row>
    <row r="27" spans="1:7" ht="16.5" customHeight="1">
      <c r="A27" s="93"/>
      <c r="B27" s="93"/>
      <c r="C27" s="99"/>
      <c r="D27" s="90"/>
      <c r="E27" s="88"/>
      <c r="F27" s="28"/>
      <c r="G27" s="7" t="s">
        <v>96</v>
      </c>
    </row>
    <row r="28" spans="1:7" ht="16.5" customHeight="1">
      <c r="A28" s="93"/>
      <c r="B28" s="93"/>
      <c r="C28" s="99"/>
      <c r="D28" s="90"/>
      <c r="E28" s="88"/>
      <c r="F28" s="28"/>
      <c r="G28" s="7" t="s">
        <v>99</v>
      </c>
    </row>
    <row r="29" spans="1:7" ht="16.5" customHeight="1">
      <c r="A29" s="96" t="s">
        <v>27</v>
      </c>
      <c r="B29" s="97"/>
      <c r="C29" s="98"/>
      <c r="D29" s="41">
        <f>D30+D34+D44+D47</f>
        <v>22327000</v>
      </c>
      <c r="E29" s="41">
        <v>31770590</v>
      </c>
      <c r="F29" s="41">
        <f>D29-E29</f>
        <v>-9443590</v>
      </c>
      <c r="G29" s="2"/>
    </row>
    <row r="30" spans="1:7" ht="16.5" customHeight="1">
      <c r="A30" s="72"/>
      <c r="B30" s="75" t="s">
        <v>28</v>
      </c>
      <c r="C30" s="76"/>
      <c r="D30" s="14">
        <f>D31+D33</f>
        <v>18000000</v>
      </c>
      <c r="E30" s="14">
        <v>22800000</v>
      </c>
      <c r="F30" s="14">
        <f>D30-E30</f>
        <v>-4800000</v>
      </c>
      <c r="G30" s="2"/>
    </row>
    <row r="31" spans="1:7" ht="16.5" customHeight="1">
      <c r="A31" s="73"/>
      <c r="B31" s="72"/>
      <c r="C31" s="63" t="s">
        <v>71</v>
      </c>
      <c r="D31" s="87">
        <v>16800000</v>
      </c>
      <c r="E31" s="87">
        <v>20400000</v>
      </c>
      <c r="F31" s="87">
        <f>D31-E31</f>
        <v>-3600000</v>
      </c>
      <c r="G31" s="6" t="s">
        <v>100</v>
      </c>
    </row>
    <row r="32" spans="1:7" ht="16.5" customHeight="1">
      <c r="A32" s="73"/>
      <c r="B32" s="100"/>
      <c r="C32" s="99"/>
      <c r="D32" s="90"/>
      <c r="E32" s="88"/>
      <c r="F32" s="68"/>
      <c r="G32" s="7" t="s">
        <v>121</v>
      </c>
    </row>
    <row r="33" spans="1:7" ht="16.5" customHeight="1">
      <c r="A33" s="73"/>
      <c r="B33" s="100"/>
      <c r="C33" s="20" t="s">
        <v>29</v>
      </c>
      <c r="D33" s="27">
        <v>1200000</v>
      </c>
      <c r="E33" s="27">
        <v>2400000</v>
      </c>
      <c r="F33" s="27">
        <f>D33-E33</f>
        <v>-1200000</v>
      </c>
      <c r="G33" s="6" t="s">
        <v>130</v>
      </c>
    </row>
    <row r="34" spans="1:7" ht="16.5" customHeight="1">
      <c r="A34" s="73"/>
      <c r="B34" s="75" t="s">
        <v>30</v>
      </c>
      <c r="C34" s="95"/>
      <c r="D34" s="27">
        <f>D35+D37+D40+D43</f>
        <v>2282000</v>
      </c>
      <c r="E34" s="27">
        <v>1415620</v>
      </c>
      <c r="F34" s="27">
        <f>D34-E34</f>
        <v>866380</v>
      </c>
      <c r="G34" s="13"/>
    </row>
    <row r="35" spans="1:7" ht="16.5" customHeight="1">
      <c r="A35" s="73"/>
      <c r="B35" s="100"/>
      <c r="C35" s="99" t="s">
        <v>31</v>
      </c>
      <c r="D35" s="87">
        <v>300000</v>
      </c>
      <c r="E35" s="87">
        <v>182400</v>
      </c>
      <c r="F35" s="87">
        <f>D35-E35</f>
        <v>117600</v>
      </c>
      <c r="G35" s="6" t="s">
        <v>32</v>
      </c>
    </row>
    <row r="36" spans="1:7" ht="16.5" customHeight="1">
      <c r="A36" s="73"/>
      <c r="B36" s="100"/>
      <c r="C36" s="83"/>
      <c r="D36" s="101"/>
      <c r="E36" s="89"/>
      <c r="F36" s="68"/>
      <c r="G36" s="8" t="s">
        <v>33</v>
      </c>
    </row>
    <row r="37" spans="1:7" ht="16.5" customHeight="1">
      <c r="A37" s="73"/>
      <c r="B37" s="100"/>
      <c r="C37" s="63" t="s">
        <v>34</v>
      </c>
      <c r="D37" s="87">
        <v>600000</v>
      </c>
      <c r="E37" s="87">
        <v>362100</v>
      </c>
      <c r="F37" s="87">
        <f>D37-E37</f>
        <v>237900</v>
      </c>
      <c r="G37" s="6" t="s">
        <v>35</v>
      </c>
    </row>
    <row r="38" spans="1:7" ht="16.5" customHeight="1">
      <c r="A38" s="73"/>
      <c r="B38" s="100"/>
      <c r="C38" s="99"/>
      <c r="D38" s="90"/>
      <c r="E38" s="88"/>
      <c r="F38" s="90"/>
      <c r="G38" s="7" t="s">
        <v>36</v>
      </c>
    </row>
    <row r="39" spans="1:7" ht="16.5" customHeight="1">
      <c r="A39" s="73"/>
      <c r="B39" s="100"/>
      <c r="C39" s="83"/>
      <c r="D39" s="101"/>
      <c r="E39" s="89"/>
      <c r="F39" s="101"/>
      <c r="G39" s="8" t="s">
        <v>37</v>
      </c>
    </row>
    <row r="40" spans="1:7" ht="16.5" customHeight="1">
      <c r="A40" s="73"/>
      <c r="B40" s="100"/>
      <c r="C40" s="63" t="s">
        <v>38</v>
      </c>
      <c r="D40" s="87">
        <v>382000</v>
      </c>
      <c r="E40" s="87">
        <v>315140</v>
      </c>
      <c r="F40" s="87">
        <f>D40-E40</f>
        <v>66860</v>
      </c>
      <c r="G40" s="6" t="s">
        <v>102</v>
      </c>
    </row>
    <row r="41" spans="1:7" ht="16.5" customHeight="1">
      <c r="A41" s="73"/>
      <c r="B41" s="100"/>
      <c r="C41" s="99"/>
      <c r="D41" s="90"/>
      <c r="E41" s="88"/>
      <c r="F41" s="90"/>
      <c r="G41" s="7" t="s">
        <v>39</v>
      </c>
    </row>
    <row r="42" spans="1:7" ht="16.5" customHeight="1">
      <c r="A42" s="73"/>
      <c r="B42" s="100"/>
      <c r="C42" s="83"/>
      <c r="D42" s="101"/>
      <c r="E42" s="89"/>
      <c r="F42" s="101"/>
      <c r="G42" s="8" t="s">
        <v>101</v>
      </c>
    </row>
    <row r="43" spans="1:7" ht="16.5" customHeight="1">
      <c r="A43" s="73"/>
      <c r="B43" s="66"/>
      <c r="C43" s="1" t="s">
        <v>40</v>
      </c>
      <c r="D43" s="14">
        <v>1000000</v>
      </c>
      <c r="E43" s="14">
        <v>555980</v>
      </c>
      <c r="F43" s="14">
        <f>D43-E43</f>
        <v>444020</v>
      </c>
      <c r="G43" s="4" t="s">
        <v>41</v>
      </c>
    </row>
    <row r="44" spans="1:7" ht="16.5" customHeight="1">
      <c r="A44" s="73"/>
      <c r="B44" s="75" t="s">
        <v>42</v>
      </c>
      <c r="C44" s="76"/>
      <c r="D44" s="14">
        <f>D45</f>
        <v>900000</v>
      </c>
      <c r="E44" s="14">
        <v>692650</v>
      </c>
      <c r="F44" s="14">
        <f>D44-E44</f>
        <v>207350</v>
      </c>
      <c r="G44" s="2"/>
    </row>
    <row r="45" spans="1:7" ht="16.5" customHeight="1">
      <c r="A45" s="73"/>
      <c r="B45" s="72"/>
      <c r="C45" s="63" t="s">
        <v>42</v>
      </c>
      <c r="D45" s="87">
        <v>900000</v>
      </c>
      <c r="E45" s="87">
        <v>692650</v>
      </c>
      <c r="F45" s="87"/>
      <c r="G45" s="6" t="s">
        <v>43</v>
      </c>
    </row>
    <row r="46" spans="1:7" ht="16.5" customHeight="1">
      <c r="A46" s="73"/>
      <c r="B46" s="73"/>
      <c r="C46" s="99"/>
      <c r="D46" s="90"/>
      <c r="E46" s="88"/>
      <c r="F46" s="68"/>
      <c r="G46" s="7" t="s">
        <v>44</v>
      </c>
    </row>
    <row r="47" spans="1:7" ht="16.5" customHeight="1">
      <c r="A47" s="73"/>
      <c r="B47" s="75" t="s">
        <v>82</v>
      </c>
      <c r="C47" s="76"/>
      <c r="D47" s="14">
        <f>D48</f>
        <v>1145000</v>
      </c>
      <c r="E47" s="14">
        <v>6862320</v>
      </c>
      <c r="F47" s="14">
        <f>D47-E47</f>
        <v>-5717320</v>
      </c>
      <c r="G47" s="2"/>
    </row>
    <row r="48" spans="1:7" ht="16.5" customHeight="1">
      <c r="A48" s="73"/>
      <c r="B48" s="72"/>
      <c r="C48" s="63" t="s">
        <v>81</v>
      </c>
      <c r="D48" s="87">
        <v>1145000</v>
      </c>
      <c r="E48" s="87">
        <v>6862320</v>
      </c>
      <c r="F48" s="27"/>
      <c r="G48" s="6" t="s">
        <v>109</v>
      </c>
    </row>
    <row r="49" spans="1:7" ht="16.5" customHeight="1">
      <c r="A49" s="73"/>
      <c r="B49" s="73"/>
      <c r="C49" s="99"/>
      <c r="D49" s="90"/>
      <c r="E49" s="88"/>
      <c r="F49" s="28"/>
      <c r="G49" s="7" t="s">
        <v>45</v>
      </c>
    </row>
    <row r="50" spans="1:7" ht="16.5" customHeight="1">
      <c r="A50" s="73"/>
      <c r="B50" s="73"/>
      <c r="C50" s="99"/>
      <c r="D50" s="90"/>
      <c r="E50" s="88"/>
      <c r="F50" s="28"/>
      <c r="G50" s="7" t="s">
        <v>103</v>
      </c>
    </row>
    <row r="51" spans="1:7" ht="16.5" customHeight="1">
      <c r="A51" s="73"/>
      <c r="B51" s="73"/>
      <c r="C51" s="99"/>
      <c r="D51" s="90"/>
      <c r="E51" s="88"/>
      <c r="F51" s="28"/>
      <c r="G51" s="7" t="s">
        <v>104</v>
      </c>
    </row>
    <row r="52" spans="1:7" ht="16.5" customHeight="1">
      <c r="A52" s="73"/>
      <c r="B52" s="73"/>
      <c r="C52" s="99"/>
      <c r="D52" s="90"/>
      <c r="E52" s="88"/>
      <c r="F52" s="28"/>
      <c r="G52" s="7" t="s">
        <v>105</v>
      </c>
    </row>
    <row r="53" spans="1:7" ht="16.5" customHeight="1">
      <c r="A53" s="96" t="s">
        <v>46</v>
      </c>
      <c r="B53" s="97"/>
      <c r="C53" s="98"/>
      <c r="D53" s="41">
        <f>D54</f>
        <v>1400000</v>
      </c>
      <c r="E53" s="41">
        <f>E54</f>
        <v>488000</v>
      </c>
      <c r="F53" s="41">
        <f>D53-E53</f>
        <v>912000</v>
      </c>
      <c r="G53" s="2"/>
    </row>
    <row r="54" spans="1:7" ht="16.5" customHeight="1">
      <c r="A54" s="72"/>
      <c r="B54" s="75" t="s">
        <v>46</v>
      </c>
      <c r="C54" s="76"/>
      <c r="D54" s="14">
        <f>D55</f>
        <v>1400000</v>
      </c>
      <c r="E54" s="14">
        <v>488000</v>
      </c>
      <c r="F54" s="14"/>
      <c r="G54" s="2"/>
    </row>
    <row r="55" spans="1:7" ht="16.5" customHeight="1">
      <c r="A55" s="73"/>
      <c r="B55" s="72"/>
      <c r="C55" s="63" t="s">
        <v>46</v>
      </c>
      <c r="D55" s="87">
        <v>1400000</v>
      </c>
      <c r="E55" s="87">
        <v>488000</v>
      </c>
      <c r="F55" s="27"/>
      <c r="G55" s="6" t="s">
        <v>47</v>
      </c>
    </row>
    <row r="56" spans="1:7" ht="16.5" customHeight="1">
      <c r="A56" s="73"/>
      <c r="B56" s="73"/>
      <c r="C56" s="99"/>
      <c r="D56" s="90"/>
      <c r="E56" s="88"/>
      <c r="F56" s="28"/>
      <c r="G56" s="7" t="s">
        <v>106</v>
      </c>
    </row>
    <row r="57" spans="1:7" ht="16.5" customHeight="1">
      <c r="A57" s="96" t="s">
        <v>48</v>
      </c>
      <c r="B57" s="97"/>
      <c r="C57" s="98"/>
      <c r="D57" s="41">
        <f>D58</f>
        <v>1450000</v>
      </c>
      <c r="E57" s="41">
        <f>E58</f>
        <v>450000</v>
      </c>
      <c r="F57" s="41">
        <f>D57-E57</f>
        <v>1000000</v>
      </c>
      <c r="G57" s="2"/>
    </row>
    <row r="58" spans="1:7" ht="16.5" customHeight="1">
      <c r="A58" s="72"/>
      <c r="B58" s="75" t="s">
        <v>48</v>
      </c>
      <c r="C58" s="76"/>
      <c r="D58" s="14">
        <f>D59</f>
        <v>1450000</v>
      </c>
      <c r="E58" s="14">
        <v>450000</v>
      </c>
      <c r="F58" s="14"/>
      <c r="G58" s="2"/>
    </row>
    <row r="59" spans="1:7" ht="16.5" customHeight="1">
      <c r="A59" s="73"/>
      <c r="B59" s="72"/>
      <c r="C59" s="63" t="s">
        <v>49</v>
      </c>
      <c r="D59" s="87">
        <v>1450000</v>
      </c>
      <c r="E59" s="87">
        <v>450000</v>
      </c>
      <c r="F59" s="27"/>
      <c r="G59" s="6" t="s">
        <v>110</v>
      </c>
    </row>
    <row r="60" spans="1:7" ht="16.5" customHeight="1">
      <c r="A60" s="73"/>
      <c r="B60" s="73"/>
      <c r="C60" s="99"/>
      <c r="D60" s="90"/>
      <c r="E60" s="90"/>
      <c r="F60" s="28" t="s">
        <v>72</v>
      </c>
      <c r="G60" s="7" t="s">
        <v>111</v>
      </c>
    </row>
    <row r="61" spans="1:7" ht="16.5" customHeight="1">
      <c r="A61" s="96" t="s">
        <v>127</v>
      </c>
      <c r="B61" s="97"/>
      <c r="C61" s="98"/>
      <c r="D61" s="41">
        <f t="shared" ref="D61:E62" si="0">D62</f>
        <v>1000000</v>
      </c>
      <c r="E61" s="41">
        <f t="shared" si="0"/>
        <v>0</v>
      </c>
      <c r="F61" s="41">
        <f>D61-E61</f>
        <v>1000000</v>
      </c>
      <c r="G61" s="52"/>
    </row>
    <row r="62" spans="1:7" ht="16.5" customHeight="1">
      <c r="A62" s="72"/>
      <c r="B62" s="75" t="s">
        <v>128</v>
      </c>
      <c r="C62" s="76"/>
      <c r="D62" s="14">
        <f t="shared" si="0"/>
        <v>1000000</v>
      </c>
      <c r="E62" s="14">
        <v>0</v>
      </c>
      <c r="F62" s="14"/>
      <c r="G62" s="52"/>
    </row>
    <row r="63" spans="1:7" ht="16.5" customHeight="1">
      <c r="A63" s="73"/>
      <c r="B63" s="52"/>
      <c r="C63" s="24" t="s">
        <v>129</v>
      </c>
      <c r="D63" s="51">
        <v>1000000</v>
      </c>
      <c r="E63" s="51">
        <v>0</v>
      </c>
      <c r="F63" s="51"/>
      <c r="G63" s="6"/>
    </row>
    <row r="64" spans="1:7" ht="16.5" customHeight="1">
      <c r="A64" s="96" t="s">
        <v>50</v>
      </c>
      <c r="B64" s="97"/>
      <c r="C64" s="98"/>
      <c r="D64" s="41">
        <f t="shared" ref="D64:E65" si="1">D65</f>
        <v>3600000</v>
      </c>
      <c r="E64" s="41">
        <f t="shared" si="1"/>
        <v>1945000</v>
      </c>
      <c r="F64" s="41">
        <f>D64-E64</f>
        <v>1655000</v>
      </c>
      <c r="G64" s="2"/>
    </row>
    <row r="65" spans="1:8" ht="16.5" customHeight="1">
      <c r="A65" s="72"/>
      <c r="B65" s="75" t="s">
        <v>51</v>
      </c>
      <c r="C65" s="76"/>
      <c r="D65" s="14">
        <f t="shared" si="1"/>
        <v>3600000</v>
      </c>
      <c r="E65" s="14">
        <v>1945000</v>
      </c>
      <c r="F65" s="14"/>
      <c r="G65" s="2"/>
    </row>
    <row r="66" spans="1:8" ht="16.5" customHeight="1">
      <c r="A66" s="73"/>
      <c r="B66" s="25"/>
      <c r="C66" s="24" t="s">
        <v>51</v>
      </c>
      <c r="D66" s="27">
        <v>3600000</v>
      </c>
      <c r="E66" s="27">
        <v>1945000</v>
      </c>
      <c r="F66" s="27"/>
      <c r="G66" s="6" t="s">
        <v>52</v>
      </c>
    </row>
    <row r="67" spans="1:8" ht="16.5" customHeight="1">
      <c r="A67" s="96" t="s">
        <v>53</v>
      </c>
      <c r="B67" s="97"/>
      <c r="C67" s="98"/>
      <c r="D67" s="44">
        <f>D68</f>
        <v>1500000</v>
      </c>
      <c r="E67" s="41">
        <f>E68</f>
        <v>21200</v>
      </c>
      <c r="F67" s="41">
        <f>D67-E67</f>
        <v>1478800</v>
      </c>
      <c r="G67" s="2"/>
    </row>
    <row r="68" spans="1:8" ht="16.5" customHeight="1">
      <c r="A68" s="72"/>
      <c r="B68" s="75" t="s">
        <v>54</v>
      </c>
      <c r="C68" s="76"/>
      <c r="D68" s="14">
        <f>D69</f>
        <v>1500000</v>
      </c>
      <c r="E68" s="14">
        <f>E69</f>
        <v>21200</v>
      </c>
      <c r="F68" s="14"/>
      <c r="G68" s="2"/>
    </row>
    <row r="69" spans="1:8" ht="16.5" customHeight="1">
      <c r="A69" s="73"/>
      <c r="B69" s="72"/>
      <c r="C69" s="63" t="s">
        <v>54</v>
      </c>
      <c r="D69" s="87">
        <v>1500000</v>
      </c>
      <c r="E69" s="87">
        <v>21200</v>
      </c>
      <c r="F69" s="27"/>
      <c r="G69" s="42" t="s">
        <v>55</v>
      </c>
    </row>
    <row r="70" spans="1:8" ht="16.5" customHeight="1">
      <c r="A70" s="73"/>
      <c r="B70" s="73"/>
      <c r="C70" s="99"/>
      <c r="D70" s="90"/>
      <c r="E70" s="88"/>
      <c r="F70" s="28"/>
      <c r="G70" s="10" t="s">
        <v>114</v>
      </c>
    </row>
    <row r="71" spans="1:8" ht="16.5" customHeight="1">
      <c r="A71" s="73"/>
      <c r="B71" s="73"/>
      <c r="C71" s="99"/>
      <c r="D71" s="90"/>
      <c r="E71" s="88"/>
      <c r="F71" s="28"/>
      <c r="G71" s="10" t="s">
        <v>113</v>
      </c>
    </row>
    <row r="72" spans="1:8" ht="16.5" customHeight="1">
      <c r="A72" s="74"/>
      <c r="B72" s="74"/>
      <c r="C72" s="83"/>
      <c r="D72" s="101"/>
      <c r="E72" s="89"/>
      <c r="F72" s="29"/>
      <c r="G72" s="43" t="s">
        <v>112</v>
      </c>
    </row>
    <row r="73" spans="1:8" ht="16.5" customHeight="1">
      <c r="A73" s="96" t="s">
        <v>56</v>
      </c>
      <c r="B73" s="97"/>
      <c r="C73" s="98"/>
      <c r="D73" s="44">
        <f>D74</f>
        <v>10000000</v>
      </c>
      <c r="E73" s="41">
        <f>E74</f>
        <v>4700000</v>
      </c>
      <c r="F73" s="41">
        <f>D73-E73</f>
        <v>5300000</v>
      </c>
      <c r="G73" s="2"/>
    </row>
    <row r="74" spans="1:8" ht="16.5" customHeight="1">
      <c r="A74" s="72"/>
      <c r="B74" s="75" t="s">
        <v>56</v>
      </c>
      <c r="C74" s="76"/>
      <c r="D74" s="14">
        <f>D75</f>
        <v>10000000</v>
      </c>
      <c r="E74" s="14">
        <f>E75</f>
        <v>4700000</v>
      </c>
      <c r="F74" s="14"/>
      <c r="G74" s="2"/>
    </row>
    <row r="75" spans="1:8" ht="16.5" customHeight="1">
      <c r="A75" s="73"/>
      <c r="B75" s="22"/>
      <c r="C75" s="20" t="s">
        <v>57</v>
      </c>
      <c r="D75" s="27">
        <v>10000000</v>
      </c>
      <c r="E75" s="27">
        <v>4700000</v>
      </c>
      <c r="F75" s="27"/>
      <c r="G75" s="6" t="s">
        <v>124</v>
      </c>
    </row>
    <row r="76" spans="1:8" ht="16.5" customHeight="1">
      <c r="A76" s="96" t="s">
        <v>58</v>
      </c>
      <c r="B76" s="97"/>
      <c r="C76" s="98"/>
      <c r="D76" s="44">
        <f>D77</f>
        <v>1000000</v>
      </c>
      <c r="E76" s="41">
        <f>E77</f>
        <v>380300</v>
      </c>
      <c r="F76" s="41">
        <f>D76-E76</f>
        <v>619700</v>
      </c>
      <c r="G76" s="2"/>
    </row>
    <row r="77" spans="1:8" ht="16.5" customHeight="1">
      <c r="A77" s="72"/>
      <c r="B77" s="75" t="s">
        <v>59</v>
      </c>
      <c r="C77" s="76"/>
      <c r="D77" s="14">
        <f>D78</f>
        <v>1000000</v>
      </c>
      <c r="E77" s="14">
        <f>E78</f>
        <v>380300</v>
      </c>
      <c r="F77" s="14"/>
      <c r="G77" s="2"/>
    </row>
    <row r="78" spans="1:8" ht="16.5" customHeight="1">
      <c r="A78" s="73"/>
      <c r="B78" s="26"/>
      <c r="C78" s="24" t="s">
        <v>60</v>
      </c>
      <c r="D78" s="27">
        <v>1000000</v>
      </c>
      <c r="E78" s="27">
        <v>380300</v>
      </c>
      <c r="F78" s="27"/>
      <c r="G78" s="18" t="s">
        <v>107</v>
      </c>
    </row>
    <row r="79" spans="1:8" ht="16.5" customHeight="1">
      <c r="A79" s="96" t="s">
        <v>61</v>
      </c>
      <c r="B79" s="97"/>
      <c r="C79" s="98"/>
      <c r="D79" s="44">
        <f>D80</f>
        <v>3155977</v>
      </c>
      <c r="E79" s="41">
        <f>E80</f>
        <v>610000</v>
      </c>
      <c r="F79" s="41">
        <f>D79-E79</f>
        <v>2545977</v>
      </c>
      <c r="G79" s="2"/>
    </row>
    <row r="80" spans="1:8" ht="16.5" customHeight="1">
      <c r="A80" s="72"/>
      <c r="B80" s="75" t="s">
        <v>61</v>
      </c>
      <c r="C80" s="76"/>
      <c r="D80" s="14">
        <f>D81</f>
        <v>3155977</v>
      </c>
      <c r="E80" s="14">
        <f>E81</f>
        <v>610000</v>
      </c>
      <c r="F80" s="14"/>
      <c r="G80" s="2"/>
      <c r="H80" s="45"/>
    </row>
    <row r="81" spans="1:8" ht="16.5" customHeight="1">
      <c r="A81" s="73"/>
      <c r="B81" s="23"/>
      <c r="C81" s="24" t="s">
        <v>62</v>
      </c>
      <c r="D81" s="27">
        <v>3155977</v>
      </c>
      <c r="E81" s="27">
        <v>610000</v>
      </c>
      <c r="F81" s="27"/>
      <c r="G81" s="16"/>
      <c r="H81" s="45"/>
    </row>
    <row r="82" spans="1:8">
      <c r="A82" s="96" t="s">
        <v>84</v>
      </c>
      <c r="B82" s="97"/>
      <c r="C82" s="98"/>
      <c r="D82" s="44">
        <f>D83</f>
        <v>36000000</v>
      </c>
      <c r="E82" s="41">
        <f>E83</f>
        <v>0</v>
      </c>
      <c r="F82" s="41">
        <f>D82-E82</f>
        <v>36000000</v>
      </c>
      <c r="G82" s="17"/>
    </row>
    <row r="83" spans="1:8">
      <c r="A83" s="72"/>
      <c r="B83" s="75" t="s">
        <v>85</v>
      </c>
      <c r="C83" s="76"/>
      <c r="D83" s="14">
        <f>D84</f>
        <v>36000000</v>
      </c>
      <c r="E83" s="14">
        <f>E84</f>
        <v>0</v>
      </c>
      <c r="F83" s="14"/>
      <c r="G83" s="17"/>
    </row>
    <row r="84" spans="1:8">
      <c r="A84" s="73"/>
      <c r="B84" s="91"/>
      <c r="C84" s="63" t="s">
        <v>83</v>
      </c>
      <c r="D84" s="87">
        <v>36000000</v>
      </c>
      <c r="E84" s="87">
        <f>SUM(F84:F86)</f>
        <v>0</v>
      </c>
      <c r="F84" s="27"/>
      <c r="G84" s="18" t="s">
        <v>108</v>
      </c>
    </row>
    <row r="85" spans="1:8">
      <c r="A85" s="73"/>
      <c r="B85" s="91"/>
      <c r="C85" s="99"/>
      <c r="D85" s="90"/>
      <c r="E85" s="90"/>
      <c r="F85" s="28"/>
      <c r="G85" s="19" t="s">
        <v>86</v>
      </c>
    </row>
    <row r="86" spans="1:8">
      <c r="A86" s="74"/>
      <c r="B86" s="91"/>
      <c r="C86" s="83"/>
      <c r="D86" s="101"/>
      <c r="E86" s="101"/>
      <c r="F86" s="29"/>
      <c r="G86" s="40" t="s">
        <v>87</v>
      </c>
    </row>
  </sheetData>
  <mergeCells count="99">
    <mergeCell ref="A8:C8"/>
    <mergeCell ref="G3:G4"/>
    <mergeCell ref="A5:C5"/>
    <mergeCell ref="A6:C6"/>
    <mergeCell ref="D31:D32"/>
    <mergeCell ref="B31:B33"/>
    <mergeCell ref="B9:C9"/>
    <mergeCell ref="C31:C32"/>
    <mergeCell ref="A3:C3"/>
    <mergeCell ref="A17:A28"/>
    <mergeCell ref="F31:F32"/>
    <mergeCell ref="D18:D28"/>
    <mergeCell ref="B18:B28"/>
    <mergeCell ref="E10:E12"/>
    <mergeCell ref="E31:E32"/>
    <mergeCell ref="A16:C16"/>
    <mergeCell ref="D45:D46"/>
    <mergeCell ref="B80:C80"/>
    <mergeCell ref="A2:G2"/>
    <mergeCell ref="F3:F4"/>
    <mergeCell ref="A76:C76"/>
    <mergeCell ref="D69:D72"/>
    <mergeCell ref="A73:C73"/>
    <mergeCell ref="A74:A75"/>
    <mergeCell ref="B74:C74"/>
    <mergeCell ref="A64:C64"/>
    <mergeCell ref="B65:C65"/>
    <mergeCell ref="A67:C67"/>
    <mergeCell ref="A68:A72"/>
    <mergeCell ref="B69:B72"/>
    <mergeCell ref="C69:C72"/>
    <mergeCell ref="E18:E28"/>
    <mergeCell ref="A77:A78"/>
    <mergeCell ref="B77:C77"/>
    <mergeCell ref="B68:C68"/>
    <mergeCell ref="A65:A66"/>
    <mergeCell ref="A61:C61"/>
    <mergeCell ref="A62:A63"/>
    <mergeCell ref="B62:C62"/>
    <mergeCell ref="D59:D60"/>
    <mergeCell ref="D48:D52"/>
    <mergeCell ref="A53:C53"/>
    <mergeCell ref="A54:A56"/>
    <mergeCell ref="B54:C54"/>
    <mergeCell ref="B55:B56"/>
    <mergeCell ref="C55:C56"/>
    <mergeCell ref="D55:D56"/>
    <mergeCell ref="A30:A52"/>
    <mergeCell ref="B30:C30"/>
    <mergeCell ref="B47:C47"/>
    <mergeCell ref="A57:C57"/>
    <mergeCell ref="A58:A60"/>
    <mergeCell ref="B44:C44"/>
    <mergeCell ref="B45:B46"/>
    <mergeCell ref="C45:C46"/>
    <mergeCell ref="E45:E46"/>
    <mergeCell ref="E84:E86"/>
    <mergeCell ref="A82:C82"/>
    <mergeCell ref="A79:C79"/>
    <mergeCell ref="A80:A81"/>
    <mergeCell ref="B48:B52"/>
    <mergeCell ref="C48:C52"/>
    <mergeCell ref="A83:A86"/>
    <mergeCell ref="B83:C83"/>
    <mergeCell ref="B84:B86"/>
    <mergeCell ref="C84:C86"/>
    <mergeCell ref="D84:D86"/>
    <mergeCell ref="E69:E72"/>
    <mergeCell ref="E59:E60"/>
    <mergeCell ref="E48:E52"/>
    <mergeCell ref="E55:E56"/>
    <mergeCell ref="F45:F46"/>
    <mergeCell ref="B58:C58"/>
    <mergeCell ref="B59:B60"/>
    <mergeCell ref="C59:C60"/>
    <mergeCell ref="B35:B43"/>
    <mergeCell ref="F35:F36"/>
    <mergeCell ref="F37:F39"/>
    <mergeCell ref="F40:F42"/>
    <mergeCell ref="C35:C36"/>
    <mergeCell ref="D35:D36"/>
    <mergeCell ref="C37:C39"/>
    <mergeCell ref="D37:D39"/>
    <mergeCell ref="C40:C42"/>
    <mergeCell ref="D40:D42"/>
    <mergeCell ref="E40:E42"/>
    <mergeCell ref="E35:E36"/>
    <mergeCell ref="E37:E39"/>
    <mergeCell ref="D10:D12"/>
    <mergeCell ref="C10:C12"/>
    <mergeCell ref="B10:B12"/>
    <mergeCell ref="A9:A12"/>
    <mergeCell ref="B34:C34"/>
    <mergeCell ref="A13:C13"/>
    <mergeCell ref="A14:A15"/>
    <mergeCell ref="B14:C14"/>
    <mergeCell ref="B17:C17"/>
    <mergeCell ref="C18:C28"/>
    <mergeCell ref="A29:C29"/>
  </mergeCells>
  <phoneticPr fontId="4" type="noConversion"/>
  <pageMargins left="0.26" right="0.2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총괄</vt:lpstr>
      <vt:lpstr>수입세부사항</vt:lpstr>
      <vt:lpstr>지출세부사항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XP</cp:lastModifiedBy>
  <cp:lastPrinted>2016-01-18T01:10:00Z</cp:lastPrinted>
  <dcterms:created xsi:type="dcterms:W3CDTF">2015-07-06T07:31:17Z</dcterms:created>
  <dcterms:modified xsi:type="dcterms:W3CDTF">2016-02-11T02:47:49Z</dcterms:modified>
</cp:coreProperties>
</file>